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ate1904="1" backupFile="1" codeName="ThisWorkbook"/>
  <mc:AlternateContent xmlns:mc="http://schemas.openxmlformats.org/markup-compatibility/2006">
    <mc:Choice Requires="x15">
      <x15ac:absPath xmlns:x15ac="http://schemas.microsoft.com/office/spreadsheetml/2010/11/ac" url="Y:\Chotima\เอกสารนำส่งทางการ\นำส่งงบSEC_SET เกณฑ์DW\"/>
    </mc:Choice>
  </mc:AlternateContent>
  <bookViews>
    <workbookView xWindow="-108" yWindow="-108" windowWidth="26304" windowHeight="14304" firstSheet="7" activeTab="7"/>
  </bookViews>
  <sheets>
    <sheet name="NAV000" sheetId="1" state="hidden" r:id="rId1"/>
    <sheet name="000000" sheetId="2" state="veryHidden" r:id="rId2"/>
    <sheet name="100000" sheetId="3" state="veryHidden" r:id="rId3"/>
    <sheet name="200000" sheetId="4" state="veryHidden" r:id="rId4"/>
    <sheet name="300000" sheetId="5" state="veryHidden" r:id="rId5"/>
    <sheet name="400000" sheetId="6" state="veryHidden" r:id="rId6"/>
    <sheet name="500000" sheetId="7" state="veryHidden" r:id="rId7"/>
    <sheet name="BS" sheetId="10" r:id="rId8"/>
    <sheet name="PL" sheetId="11" r:id="rId9"/>
    <sheet name="CE" sheetId="12" r:id="rId10"/>
    <sheet name="CF" sheetId="13" r:id="rId11"/>
  </sheets>
  <definedNames>
    <definedName name="_xlnm.Print_Area" localSheetId="7">BS!$A$1:$J$54</definedName>
    <definedName name="_xlnm.Print_Area" localSheetId="9">CE!$A$1:$K$30</definedName>
    <definedName name="_xlnm.Print_Area" localSheetId="10">CF!$A$1:$I$69</definedName>
    <definedName name="_xlnm.Print_Area" localSheetId="8">PL!$A$1:$J$55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2" i="13" l="1"/>
  <c r="I54" i="13"/>
  <c r="I42" i="11"/>
  <c r="I38" i="11"/>
  <c r="I19" i="11"/>
  <c r="I13" i="11"/>
  <c r="I47" i="10"/>
  <c r="I38" i="10"/>
  <c r="I48" i="10" s="1"/>
  <c r="I20" i="11" l="1"/>
  <c r="I7" i="13" s="1"/>
  <c r="I21" i="13" s="1"/>
  <c r="I44" i="13" s="1"/>
  <c r="I48" i="13" s="1"/>
  <c r="I63" i="13" s="1"/>
  <c r="I65" i="13" s="1"/>
  <c r="I66" i="13" s="1"/>
  <c r="I43" i="11"/>
  <c r="I18" i="10"/>
  <c r="I49" i="10" s="1"/>
  <c r="C16" i="12"/>
  <c r="C18" i="12" s="1"/>
  <c r="G42" i="11"/>
  <c r="K13" i="12"/>
  <c r="G62" i="13"/>
  <c r="G54" i="13"/>
  <c r="K24" i="12"/>
  <c r="I22" i="11" l="1"/>
  <c r="I45" i="11" s="1"/>
  <c r="I48" i="11" s="1"/>
  <c r="K15" i="12"/>
  <c r="I23" i="12" l="1"/>
  <c r="I25" i="12" s="1"/>
  <c r="I27" i="12" s="1"/>
  <c r="G23" i="12"/>
  <c r="G25" i="12" s="1"/>
  <c r="G27" i="12" s="1"/>
  <c r="E23" i="12"/>
  <c r="E25" i="12" s="1"/>
  <c r="C23" i="12"/>
  <c r="C25" i="12" s="1"/>
  <c r="K22" i="12"/>
  <c r="K21" i="12"/>
  <c r="K17" i="12"/>
  <c r="I16" i="12"/>
  <c r="I18" i="12" s="1"/>
  <c r="E16" i="12"/>
  <c r="E18" i="12" s="1"/>
  <c r="G38" i="11"/>
  <c r="G19" i="11"/>
  <c r="G13" i="11"/>
  <c r="G20" i="11" l="1"/>
  <c r="G7" i="13" s="1"/>
  <c r="G21" i="13" s="1"/>
  <c r="G44" i="13" s="1"/>
  <c r="G48" i="13" s="1"/>
  <c r="G63" i="13" s="1"/>
  <c r="C27" i="12"/>
  <c r="E27" i="12"/>
  <c r="G43" i="11"/>
  <c r="K20" i="12"/>
  <c r="K23" i="12"/>
  <c r="K25" i="12" l="1"/>
  <c r="G65" i="13"/>
  <c r="G66" i="13" s="1"/>
  <c r="G22" i="11"/>
  <c r="G45" i="11" s="1"/>
  <c r="G48" i="11" s="1"/>
  <c r="G16" i="12" l="1"/>
  <c r="G18" i="12" s="1"/>
  <c r="G18" i="10"/>
  <c r="G47" i="10"/>
  <c r="K27" i="12" s="1"/>
  <c r="G38" i="10"/>
  <c r="K14" i="12" l="1"/>
  <c r="G48" i="10"/>
  <c r="K16" i="12" l="1"/>
  <c r="K18" i="12" s="1"/>
  <c r="G49" i="10"/>
</calcChain>
</file>

<file path=xl/sharedStrings.xml><?xml version="1.0" encoding="utf-8"?>
<sst xmlns="http://schemas.openxmlformats.org/spreadsheetml/2006/main" count="192" uniqueCount="153">
  <si>
    <t>หมายเหตุ</t>
  </si>
  <si>
    <t>สินทรัพย์</t>
  </si>
  <si>
    <t>รวมสินทรัพย์</t>
  </si>
  <si>
    <t>หมายเหตุประกอบงบการเงินเป็นส่วนหนึ่งของงบการเงินนี้</t>
  </si>
  <si>
    <t>หนี้สินอื่น</t>
  </si>
  <si>
    <t>รวมหนี้สิน</t>
  </si>
  <si>
    <t>งบกระแสเงินสด</t>
  </si>
  <si>
    <t>งบกระแสเงินสด (ต่อ)</t>
  </si>
  <si>
    <t>เงินสดและรายการเทียบเท่าเงินสด</t>
  </si>
  <si>
    <t>รายได้</t>
  </si>
  <si>
    <t>ค่าใช้จ่าย</t>
  </si>
  <si>
    <t>รวม</t>
  </si>
  <si>
    <t>รวมค่าใช้จ่าย</t>
  </si>
  <si>
    <t>กำไรสะสม</t>
  </si>
  <si>
    <t>รวมรายได้</t>
  </si>
  <si>
    <t>ทุนเรือนหุ้น</t>
  </si>
  <si>
    <t>บริษัทหลักทรัพย์ ธนชาต จำกัด (มหาชน)</t>
  </si>
  <si>
    <t>กำไรต่อหุ้นขั้นพื้นฐาน</t>
  </si>
  <si>
    <t>จัดสรรแล้ว -</t>
  </si>
  <si>
    <t>ยังไม่ได้จัดสรร</t>
  </si>
  <si>
    <t>กรรมการ</t>
  </si>
  <si>
    <t>(นางอัศวินี ไตลังคะ)</t>
  </si>
  <si>
    <t>เงินปันผลจ่าย</t>
  </si>
  <si>
    <t>กระแสเงินสดจากกิจกรรมลงทุน</t>
  </si>
  <si>
    <t>กระแสเงินสดจากกิจกรรมจัดหาเงิน</t>
  </si>
  <si>
    <t>กระแสเงินสดจากกิจกรรมดำเนินงาน</t>
  </si>
  <si>
    <t>เจ้าหนี้ธุรกิจหลักทรัพย์และสัญญาซื้อขายล่วงหน้า</t>
  </si>
  <si>
    <t>(หน่วย: บาท)</t>
  </si>
  <si>
    <t xml:space="preserve">   ยังไม่ได้จัดสรร</t>
  </si>
  <si>
    <t>ค่าธรรมเนียมและบริการจ่าย</t>
  </si>
  <si>
    <t xml:space="preserve">   ค่าเสื่อมราคาและรายจ่ายตัดบัญชี</t>
  </si>
  <si>
    <t xml:space="preserve">   ในสินทรัพย์และหนี้สินดำเนินงาน</t>
  </si>
  <si>
    <t xml:space="preserve">   ลูกหนี้ธุรกิจหลักทรัพย์และสัญญาซื้อขายล่วงหน้า</t>
  </si>
  <si>
    <t xml:space="preserve">   สินทรัพย์อื่น</t>
  </si>
  <si>
    <t xml:space="preserve">   เจ้าหนี้ธุรกิจหลักทรัพย์และสัญญาซื้อขายล่วงหน้า</t>
  </si>
  <si>
    <t xml:space="preserve">   หนี้สินอื่น</t>
  </si>
  <si>
    <t>เงินสดรับจากการจำหน่ายอุปกรณ์</t>
  </si>
  <si>
    <t>เงินสดจ่ายซื้ออุปกรณ์</t>
  </si>
  <si>
    <t>เงินสดจ่ายซื้อสินทรัพย์ไม่มีตัวตน</t>
  </si>
  <si>
    <t>รายได้อื่น</t>
  </si>
  <si>
    <t>เงินสดรับจากเงินปันผล</t>
  </si>
  <si>
    <t>กำไรจากการดำเนินงานก่อนการเปลี่ยนแปลง</t>
  </si>
  <si>
    <t>งบแสดงฐานะการเงิน</t>
  </si>
  <si>
    <t>สินทรัพย์ตราสารอนุพันธ์</t>
  </si>
  <si>
    <t>งบแสดงฐานะการเงิน (ต่อ)</t>
  </si>
  <si>
    <t>หนี้สินและส่วนของเจ้าของ</t>
  </si>
  <si>
    <t>เงินกู้ยืมจากสถาบันการเงิน</t>
  </si>
  <si>
    <t>หนี้สินตราสารอนุพันธ์</t>
  </si>
  <si>
    <t>ภาษีเงินได้ค้างจ่าย</t>
  </si>
  <si>
    <t>ส่วนของเจ้าของ</t>
  </si>
  <si>
    <t>รวมส่วนของเจ้าของ</t>
  </si>
  <si>
    <t>รวมหนี้สินและส่วนของเจ้าของ</t>
  </si>
  <si>
    <t>งบกำไรขาดทุนเบ็ดเสร็จ</t>
  </si>
  <si>
    <t>กำไรก่อนภาษีเงินได้</t>
  </si>
  <si>
    <t>ภาษีเงินได้</t>
  </si>
  <si>
    <t>กำไรต่อหุ้น</t>
  </si>
  <si>
    <t>งบแสดงการเปลี่ยนแปลงส่วนของเจ้าของ</t>
  </si>
  <si>
    <t xml:space="preserve">   เงินสดจ่ายภาษีเงินได้</t>
  </si>
  <si>
    <t xml:space="preserve">   ค่าใช้จ่ายผลประโยชน์ของพนักงาน</t>
  </si>
  <si>
    <t xml:space="preserve">สินทรัพย์ดำเนินงาน (เพิ่มขึ้น) ลดลง </t>
  </si>
  <si>
    <t xml:space="preserve">   เงินสดรับจากดอกเบี้ย</t>
  </si>
  <si>
    <t xml:space="preserve">   เงินสดจ่ายดอกเบี้ย (รวมต้นทุนทางการเงินอื่น)</t>
  </si>
  <si>
    <t>ลูกหนี้ธุรกิจหลักทรัพย์และสัญญาซื้อขายล่วงหน้า</t>
  </si>
  <si>
    <t>อุปกรณ์</t>
  </si>
  <si>
    <t>สินทรัพย์ไม่มีตัวตน</t>
  </si>
  <si>
    <t>สินทรัพย์อื่น</t>
  </si>
  <si>
    <t>ลูกหนี้สำนักหักบัญชีและบริษัทหลักทรัพย์</t>
  </si>
  <si>
    <t xml:space="preserve">   ทุนที่ออกและชำระแล้ว</t>
  </si>
  <si>
    <t xml:space="preserve">      หุ้นสามัญ</t>
  </si>
  <si>
    <t xml:space="preserve">   จัดสรรแล้ว - ทุนสำรองตามกฎหมาย</t>
  </si>
  <si>
    <t>เงินให้กู้ยืมแก่พนักงาน</t>
  </si>
  <si>
    <t>ทุนที่ออกและชำระแล้ว</t>
  </si>
  <si>
    <t>กำไรและผลตอบแทนจากเครื่องมือทางการเงิน</t>
  </si>
  <si>
    <t>ค่าใช้จ่ายอื่น</t>
  </si>
  <si>
    <t>ค่าใช้จ่ายผลประโยชน์พนักงาน</t>
  </si>
  <si>
    <t xml:space="preserve">   ลูกหนี้สำนักหักบัญชีและบริษัทหลักทรัพย์</t>
  </si>
  <si>
    <t xml:space="preserve">   เงินให้กู้ยืมแก่พนักงาน</t>
  </si>
  <si>
    <t>รายได้ค่านายหน้า</t>
  </si>
  <si>
    <t>รายได้ค่าธรรมเนียมและบริการ</t>
  </si>
  <si>
    <t xml:space="preserve">   เจ้าหนี้สำนักหักบัญชีและบริษัทหลักทรัพย์</t>
  </si>
  <si>
    <t>รายการที่จะถูกบันทึกในส่วนของกำไรขาดทุนในภายหลัง:</t>
  </si>
  <si>
    <t>รวมรายการที่จะถูกบันทึกในส่วนของกำไรขาดทุนในภายหลัง</t>
  </si>
  <si>
    <t>สินทรัพย์ภาษีเงินได้รอการตัดบัญชี</t>
  </si>
  <si>
    <t>สินทรัพย์สิทธิการใช้</t>
  </si>
  <si>
    <t>ประมาณการหนี้สิน</t>
  </si>
  <si>
    <t>องค์ประกอบอื่นของส่วนของเจ้าของ</t>
  </si>
  <si>
    <t>หนี้สินตามสัญญาเช่า</t>
  </si>
  <si>
    <t>งบกำไรขาดทุนเบ็ดเสร็จ (ต่อ)</t>
  </si>
  <si>
    <t>เงินลงทุนที่ไม่ได้วางเป็นประกัน</t>
  </si>
  <si>
    <t>กำไรหรือขาดทุน:</t>
  </si>
  <si>
    <t>รายได้ดอกเบี้ย</t>
  </si>
  <si>
    <t>ค่าใช้จ่ายดอกเบี้ย</t>
  </si>
  <si>
    <t xml:space="preserve">   บวก: ผลกระทบของภาษีเงินได้</t>
  </si>
  <si>
    <t>กำไรขาดทุนเบ็ดเสร็จอื่น</t>
  </si>
  <si>
    <t>ลงทุนที่กำหนดให้วัด</t>
  </si>
  <si>
    <t>มูลค่าด้วยมูลค่ายุติธรรม</t>
  </si>
  <si>
    <t>สำรองตามกฎหมาย</t>
  </si>
  <si>
    <t xml:space="preserve">   เงินลงทุนที่ไม่ได้วางเป็นประกัน</t>
  </si>
  <si>
    <t xml:space="preserve">   เงินปันผลรับ</t>
  </si>
  <si>
    <t xml:space="preserve">   ค่าใช้จ่ายดอกเบี้ย</t>
  </si>
  <si>
    <t>(นางสาวพิมพ์ผกา นิจการุณ)</t>
  </si>
  <si>
    <t xml:space="preserve">   รายได้ดอกเบี้ย</t>
  </si>
  <si>
    <t xml:space="preserve">      ตัดจำหน่ายสินทรัพย์สิทธิการใช้</t>
  </si>
  <si>
    <t>เงินสดจ่ายหนี้สินตามสัญญาเช่า</t>
  </si>
  <si>
    <t xml:space="preserve">   ประมาณการหนี้สิน</t>
  </si>
  <si>
    <t xml:space="preserve">      ที่วัดมูลค่าด้วยมูลค่ายุติธรรมผ่านกำไรขาดทุนเบ็ดเสร็จอื่น</t>
  </si>
  <si>
    <t>กำไร (ขาดทุน) จากเงิน</t>
  </si>
  <si>
    <t>ตราสารหนี้ที่ออกและเงินกู้ยืมอื่น</t>
  </si>
  <si>
    <t>เงินสดและรายการเทียบเท่าเงินสดเพิ่มขึ้น (ลดลง) สุทธิ</t>
  </si>
  <si>
    <t>รายการที่จะไม่ถูกบันทึกในส่วนของกำไรขาดทุนในภายหลัง:</t>
  </si>
  <si>
    <t>กำไรขาดทุนเบ็ดเสร็จอื่นสำหรับปี</t>
  </si>
  <si>
    <t>กำไรขาดทุนเบ็ดเสร็จรวมสำหรับปี</t>
  </si>
  <si>
    <t>กำไรสำหรับปี</t>
  </si>
  <si>
    <t>รายการปรับกระทบกำไรก่อนภาษีเงินได้เป็นเงินสดรับ (จ่าย)</t>
  </si>
  <si>
    <t xml:space="preserve">   จากกิจกรรมดำเนินงาน </t>
  </si>
  <si>
    <t xml:space="preserve">   (กำไร) ขาดทุนที่ยังไม่เกิดขึ้นจากการเปลี่ยนแปลงใน</t>
  </si>
  <si>
    <t xml:space="preserve">      มูลค่ายุติธรรมของตราสารอนุพันธ์</t>
  </si>
  <si>
    <t>หนี้สินดำเนินงานเพิ่มขึ้น (ลดลง)</t>
  </si>
  <si>
    <t xml:space="preserve">   หนี้สินตราสารอนุพันธ์</t>
  </si>
  <si>
    <t>เงินสดและรายการเทียบเท่าเงินสดต้นปี</t>
  </si>
  <si>
    <t>เงินสดและรายการเทียบเท่าเงินสดปลายปี</t>
  </si>
  <si>
    <t xml:space="preserve">   กำไร (ขาดทุน) จากการวัดมูลค่าเงินลงทุนในตราสารหนี้</t>
  </si>
  <si>
    <t>กำไรเบ็ดเสร็จรวมสำหรับปี</t>
  </si>
  <si>
    <t>เงินสดจ่ายจากเงินกู้ยืม</t>
  </si>
  <si>
    <t>เงินสดรับจากเงินกู้ยืม</t>
  </si>
  <si>
    <t xml:space="preserve">   ตราสารหนี้ที่ออกและเงินกู้ยืมอื่น</t>
  </si>
  <si>
    <t>รวมรายการที่จะไม่ถูกบันทึกในส่วนของกำไรขาดทุนในภายหลัง</t>
  </si>
  <si>
    <t>ของส่วนของเจ้าของ</t>
  </si>
  <si>
    <t>องค์ประกอบอื่น</t>
  </si>
  <si>
    <t>เงินสดรับจากตราสารที่ออกและเงินกู้ยืมอื่น</t>
  </si>
  <si>
    <t>กำไรขาดทุนเบ็ดเสร็จอื่น:</t>
  </si>
  <si>
    <t xml:space="preserve">   กำไรจากการประมาณการตามหลักคณิตศาสตร์ประกันภัย</t>
  </si>
  <si>
    <t>รวมกำไรเบ็ดเสร็จอื่นสำหรับปี</t>
  </si>
  <si>
    <t xml:space="preserve"> 2565</t>
  </si>
  <si>
    <t>ยอดคงเหลือ ณ วันที่ 1 มกราคม 2565</t>
  </si>
  <si>
    <t>ยอดคงเหลือ ณ วันที่ 31 ธันวาคม 2565</t>
  </si>
  <si>
    <t>2565</t>
  </si>
  <si>
    <t>เจ้าหนี้สำนักหักบัญชีและบริษัทหลักทรัพย์</t>
  </si>
  <si>
    <t>ผ่านกำไรขาดทุนเบ็ดเสร็จอื่น</t>
  </si>
  <si>
    <t>เงินปันผลจ่าย (หมายเหตุ 28)</t>
  </si>
  <si>
    <t xml:space="preserve">   (กำไร) ขาดทุนที่ยังไม่เกิดขึ้นจากการตีราคาหลักทรัพย์เพื่อค้า</t>
  </si>
  <si>
    <t xml:space="preserve">   (กำไร) ขาดทุนจากการจำหน่ายอุปกรณ์/ตัดจำหน่ายสินทรัพย์ไม่มีตัวตน/</t>
  </si>
  <si>
    <t>เงินสดจ่ายจากตราสารหนี้ที่ออกและเงินกู้ยืมอื่น</t>
  </si>
  <si>
    <t>ณ วันที่ 31 ธันวาคม 2566</t>
  </si>
  <si>
    <t xml:space="preserve"> 2566</t>
  </si>
  <si>
    <t>สำหรับปีสิ้นสุดวันที่ 31 ธันวาคม 2566</t>
  </si>
  <si>
    <t>ยอดคงเหลือ ณ วันที่ 1 มกราคม 2566</t>
  </si>
  <si>
    <t>ยอดคงเหลือ ณ วันที่ 31 ธันวาคม 2566</t>
  </si>
  <si>
    <t>2566</t>
  </si>
  <si>
    <t>เงินสดสุทธิได้มาจาก (ใช้ไปใน) กิจกรรมดำเนินงาน</t>
  </si>
  <si>
    <t>เงินสดสุทธิได้มาจากกิจกรรมลงทุน</t>
  </si>
  <si>
    <t>เงินสดสุทธิได้มาจาก (ใช้ไปใน) กิจกรรมจัดหาเงิน</t>
  </si>
  <si>
    <t>เงินสดรับ (จ่าย) จากการดำเนินงาน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</si>
</sst>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9">
    <numFmt numFmtId="6" formatCode="&quot;$&quot;#,##0_);[Red]\(&quot;$&quot;#,##0\)"/>
    <numFmt numFmtId="8" formatCode="&quot;$&quot;#,##0.00_);[Red]\(&quot;$&quot;#,##0.00\)"/>
    <numFmt numFmtId="41" formatCode="_(* #,##0_);_(* \(#,##0\);_(* &quot;-&quot;_);_(@_)"/>
    <numFmt numFmtId="43" formatCode="_(* #,##0.00_);_(* \(#,##0.00\);_(* &quot;-&quot;??_);_(@_)"/>
    <numFmt numFmtId="164" formatCode="_-&quot;฿&quot;* #,##0_-;\-&quot;฿&quot;* #,##0_-;_-&quot;฿&quot;* &quot;-&quot;_-;_-@_-"/>
    <numFmt numFmtId="165" formatCode="_-* #,##0_-;\-* #,##0_-;_-* &quot;-&quot;_-;_-@_-"/>
    <numFmt numFmtId="166" formatCode="_-* #,##0.00_-;\-* #,##0.00_-;_-* &quot;-&quot;??_-;_-@_-"/>
    <numFmt numFmtId="167" formatCode="#,##0.0_);[Red]\(#,##0.0\)"/>
    <numFmt numFmtId="168" formatCode="0.0%"/>
    <numFmt numFmtId="169" formatCode="dd\-mmm\-yy_)"/>
    <numFmt numFmtId="170" formatCode="0.00_)"/>
    <numFmt numFmtId="171" formatCode="#,##0.00\ &quot;F&quot;;\-#,##0.00\ &quot;F&quot;"/>
    <numFmt numFmtId="172" formatCode="_(* #,##0.00_);_(* \(#,##0.00\);_(* &quot;-     &quot;??_);_(@_)"/>
    <numFmt numFmtId="173" formatCode="\t&quot;$&quot;#,##0_);\(\t&quot;$&quot;#,##0\)"/>
    <numFmt numFmtId="174" formatCode="_(&quot;฿&quot;* #,##0.00_);_(&quot;฿&quot;* \(#,##0.00\);_(&quot;฿&quot;* &quot;-&quot;??_);_(@_)"/>
    <numFmt numFmtId="175" formatCode="#,##0.0_);\(#,##0.0\)"/>
    <numFmt numFmtId="176" formatCode="#,##0.000_);\(#,##0.000\)"/>
    <numFmt numFmtId="177" formatCode="_-&quot;Dfl.&quot;\ * #,##0.00_-;_-&quot;Dfl.&quot;\ * #,##0.00\-;_-&quot;Dfl.&quot;\ * &quot;-&quot;??_-;_-@_-"/>
    <numFmt numFmtId="178" formatCode="_-* #,##0.00_-;_-* #,##0.00\-;_-* &quot;-&quot;??_-;_-@_-"/>
    <numFmt numFmtId="179" formatCode="_-&quot;?&quot;* #,##0_-;\-&quot;?&quot;* #,##0_-;_-&quot;?&quot;* &quot;-&quot;_-;_-@_-"/>
    <numFmt numFmtId="180" formatCode="_-&quot;?&quot;* #,##0.00_-;\-&quot;?&quot;* #,##0.00_-;_-&quot;?&quot;* &quot;-&quot;??_-;_-@_-"/>
    <numFmt numFmtId="181" formatCode="_-* #,##0_-;_-* #,##0\-;_-* &quot;-&quot;_-;_-@_-"/>
    <numFmt numFmtId="182" formatCode="_-&quot;Dfl.&quot;\ * #,##0_-;_-&quot;Dfl.&quot;\ * #,##0\-;_-&quot;Dfl.&quot;\ * &quot;-&quot;_-;_-@_-"/>
    <numFmt numFmtId="183" formatCode="&quot;\&quot;#,##0;[Red]&quot;\&quot;\-#,##0"/>
    <numFmt numFmtId="184" formatCode="&quot;\&quot;#,##0.00;[Red]&quot;\&quot;\-#,##0.00"/>
    <numFmt numFmtId="185" formatCode="###0_);[Red]\(###0\)"/>
    <numFmt numFmtId="186" formatCode="General_)"/>
    <numFmt numFmtId="187" formatCode="0.000"/>
    <numFmt numFmtId="188" formatCode="_(* #,##0.0_);_(* \(#,##0.00\);_(* &quot;-&quot;??_);_(@_)"/>
    <numFmt numFmtId="189" formatCode="&quot;$&quot;#,\);\(&quot;$&quot;#,##0\)"/>
    <numFmt numFmtId="190" formatCode="0.000_)"/>
    <numFmt numFmtId="191" formatCode="_(* #,##0.000000_);_(* \(#,##0.000000\);_(* &quot;-&quot;??_);_(@_)"/>
    <numFmt numFmtId="192" formatCode="#,##0.000000000_);\(#,##0.000000000\)"/>
    <numFmt numFmtId="193" formatCode="#,##0.00&quot; F&quot;_);\(#,##0.00&quot; F&quot;\)"/>
    <numFmt numFmtId="194" formatCode="#,##0.00000000000_);\(#,##0.00000000000\)"/>
    <numFmt numFmtId="195" formatCode="#,##0\ \ ;\(#,##0\)\ ;\—\ \ \ \ "/>
    <numFmt numFmtId="196" formatCode="0."/>
    <numFmt numFmtId="197" formatCode="&quot;?&quot;#,##0;[Red]\-&quot;?&quot;#,##0"/>
    <numFmt numFmtId="198" formatCode="0.0&quot;  &quot;"/>
    <numFmt numFmtId="199" formatCode="_-* #,##0&quot; F&quot;_-;\-* #,##0&quot; F&quot;_-;_-* &quot;-&quot;&quot; F&quot;_-;_-@_-"/>
    <numFmt numFmtId="200" formatCode="_-* #,##0.00&quot; F&quot;_-;\-* #,##0.00&quot; F&quot;_-;_-* &quot;-&quot;??&quot; F&quot;_-;_-@_-"/>
    <numFmt numFmtId="201" formatCode="###0_)"/>
    <numFmt numFmtId="202" formatCode="#,##0&quot; F&quot;_);[Red]\(#,##0&quot; F&quot;\)"/>
    <numFmt numFmtId="203" formatCode="\60\4\7\:"/>
    <numFmt numFmtId="204" formatCode="#,##0&quot;£&quot;_);[Red]\(#,##0&quot;£&quot;\)"/>
    <numFmt numFmtId="205" formatCode="&quot;$&quot;#,\);\(&quot;$&quot;#,\)"/>
    <numFmt numFmtId="206" formatCode="&quot;$&quot;#,;\(&quot;$&quot;#,\)"/>
    <numFmt numFmtId="207" formatCode="_-&quot;$&quot;* #,##0_-;\-&quot;$&quot;* #,##0_-;_-&quot;$&quot;* &quot;-&quot;_-;_-@_-"/>
    <numFmt numFmtId="208" formatCode="_-&quot;$&quot;* #,##0.00_-;\-&quot;$&quot;* #,##0.00_-;_-&quot;$&quot;* &quot;-&quot;??_-;_-@_-"/>
  </numFmts>
  <fonts count="89">
    <font>
      <sz val="15"/>
      <name val="BrowalliaUPC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pFont"/>
    </font>
    <font>
      <sz val="14"/>
      <name val="AngsanaUPC"/>
      <family val="1"/>
      <charset val="222"/>
    </font>
    <font>
      <sz val="14"/>
      <name val="Cordia New"/>
      <family val="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b/>
      <sz val="16"/>
      <name val="Angsana New"/>
      <family val="1"/>
    </font>
    <font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2"/>
      <name val="Tms Rmn"/>
    </font>
    <font>
      <sz val="15"/>
      <name val="BrowalliaUPC"/>
      <family val="1"/>
    </font>
    <font>
      <b/>
      <sz val="15"/>
      <name val="Angsana New"/>
      <family val="1"/>
    </font>
    <font>
      <sz val="11"/>
      <color theme="1"/>
      <name val="Calibri"/>
      <family val="2"/>
      <scheme val="minor"/>
    </font>
    <font>
      <sz val="10"/>
      <color theme="1"/>
      <name val="EYInterstate Light"/>
      <family val="2"/>
    </font>
    <font>
      <sz val="10"/>
      <color theme="1"/>
      <name val="Arial"/>
      <family val="2"/>
    </font>
    <font>
      <sz val="12"/>
      <name val="Times New Roman"/>
      <family val="1"/>
    </font>
    <font>
      <sz val="10"/>
      <color indexed="8"/>
      <name val="Arial"/>
      <family val="2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52"/>
      <name val="Tahoma"/>
      <family val="2"/>
      <charset val="222"/>
    </font>
    <font>
      <b/>
      <sz val="11"/>
      <color indexed="9"/>
      <name val="Tahoma"/>
      <family val="2"/>
      <charset val="222"/>
    </font>
    <font>
      <sz val="11"/>
      <color indexed="8"/>
      <name val="Calibri"/>
      <family val="2"/>
    </font>
    <font>
      <sz val="14"/>
      <name val="AngsanaUPC"/>
      <family val="1"/>
    </font>
    <font>
      <i/>
      <sz val="11"/>
      <color indexed="23"/>
      <name val="Tahoma"/>
      <family val="2"/>
      <charset val="222"/>
    </font>
    <font>
      <sz val="11"/>
      <color indexed="17"/>
      <name val="Tahoma"/>
      <family val="2"/>
      <charset val="222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1"/>
      <color indexed="62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60"/>
      <name val="Tahoma"/>
      <family val="2"/>
      <charset val="222"/>
    </font>
    <font>
      <sz val="12"/>
      <name val="Arial"/>
      <family val="2"/>
    </font>
    <font>
      <b/>
      <sz val="11"/>
      <color indexed="63"/>
      <name val="Tahoma"/>
      <family val="2"/>
      <charset val="222"/>
    </font>
    <font>
      <b/>
      <sz val="18"/>
      <color indexed="56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color indexed="10"/>
      <name val="Tahoma"/>
      <family val="2"/>
      <charset val="22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b/>
      <sz val="12"/>
      <name val="Arial"/>
      <family val="2"/>
    </font>
    <font>
      <sz val="14"/>
      <name val="?? ??"/>
      <charset val="222"/>
    </font>
    <font>
      <u/>
      <sz val="8.4"/>
      <color indexed="12"/>
      <name val="Arial"/>
      <family val="2"/>
    </font>
    <font>
      <sz val="12"/>
      <name val="????"/>
      <charset val="222"/>
    </font>
    <font>
      <sz val="14"/>
      <name val="?? ??"/>
      <family val="2"/>
    </font>
    <font>
      <sz val="11"/>
      <name val="?l?r ?o?S?V?b?N"/>
      <family val="1"/>
    </font>
    <font>
      <sz val="9"/>
      <name val="Times New Roman"/>
      <family val="1"/>
    </font>
    <font>
      <sz val="10"/>
      <name val="Courier"/>
      <family val="3"/>
    </font>
    <font>
      <sz val="11"/>
      <name val="Tms Rmn"/>
      <family val="1"/>
    </font>
    <font>
      <sz val="10"/>
      <name val="MS Serif"/>
      <family val="1"/>
    </font>
    <font>
      <b/>
      <sz val="10"/>
      <name val="Tms Rmn"/>
      <family val="1"/>
    </font>
    <font>
      <sz val="10"/>
      <name val="MS Sans Serif"/>
      <family val="2"/>
    </font>
    <font>
      <sz val="10"/>
      <color indexed="16"/>
      <name val="MS Serif"/>
      <family val="1"/>
    </font>
    <font>
      <sz val="11"/>
      <name val="Times New Roman"/>
      <family val="1"/>
    </font>
    <font>
      <b/>
      <sz val="12"/>
      <name val="Tahoma"/>
      <family val="2"/>
    </font>
    <font>
      <sz val="8"/>
      <color indexed="12"/>
      <name val="Helv"/>
      <charset val="222"/>
    </font>
    <font>
      <sz val="18"/>
      <name val="Times New Roman"/>
      <family val="1"/>
    </font>
    <font>
      <b/>
      <sz val="13"/>
      <name val="Times New Roman"/>
      <family val="1"/>
    </font>
    <font>
      <b/>
      <i/>
      <sz val="12"/>
      <name val="Times New Roman"/>
      <family val="1"/>
    </font>
    <font>
      <i/>
      <sz val="12"/>
      <name val="Times New Roman"/>
      <family val="1"/>
    </font>
    <font>
      <sz val="10"/>
      <name val="Times New Roman"/>
      <family val="1"/>
    </font>
    <font>
      <sz val="10"/>
      <name val="Geneva"/>
      <family val="2"/>
    </font>
    <font>
      <sz val="11"/>
      <color indexed="8"/>
      <name val="Times New Roman"/>
      <family val="1"/>
    </font>
    <font>
      <b/>
      <sz val="11"/>
      <color indexed="16"/>
      <name val="Times New Roman"/>
      <family val="1"/>
    </font>
    <font>
      <sz val="8"/>
      <name val="Helv"/>
      <charset val="222"/>
    </font>
    <font>
      <b/>
      <u/>
      <sz val="10"/>
      <name val="Helv"/>
      <charset val="222"/>
    </font>
    <font>
      <sz val="10"/>
      <color indexed="8"/>
      <name val="EYInterstate Light"/>
      <family val="2"/>
    </font>
    <font>
      <sz val="28"/>
      <name val="Angsana New"/>
      <family val="1"/>
      <charset val="222"/>
    </font>
    <font>
      <b/>
      <sz val="10"/>
      <name val="MS Sans Serif"/>
      <family val="2"/>
    </font>
    <font>
      <sz val="10"/>
      <name val="Helv"/>
      <family val="2"/>
    </font>
    <font>
      <sz val="9"/>
      <name val="Microsoft Sans Serif"/>
      <family val="2"/>
    </font>
    <font>
      <b/>
      <sz val="8"/>
      <color indexed="8"/>
      <name val="Helv"/>
      <family val="2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2"/>
      <name val="นูลมรผ"/>
    </font>
    <font>
      <u/>
      <sz val="9"/>
      <color indexed="36"/>
      <name val="ＭＳ Ｐゴシック"/>
      <family val="3"/>
      <charset val="128"/>
    </font>
    <font>
      <sz val="14"/>
      <name val="ＭＳ 明朝"/>
      <family val="1"/>
      <charset val="128"/>
    </font>
    <font>
      <sz val="11"/>
      <name val="ＭＳ Ｐゴシック"/>
      <charset val="128"/>
    </font>
    <font>
      <u/>
      <sz val="9"/>
      <color indexed="12"/>
      <name val="ＭＳ Ｐゴシック"/>
      <family val="3"/>
      <charset val="128"/>
    </font>
    <font>
      <sz val="12"/>
      <name val="新細明體"/>
      <family val="1"/>
      <charset val="136"/>
    </font>
    <font>
      <sz val="10"/>
      <color theme="1"/>
      <name val="EYInterstate"/>
      <family val="2"/>
    </font>
    <font>
      <b/>
      <sz val="16"/>
      <color indexed="8"/>
      <name val="Angsana New"/>
      <family val="1"/>
    </font>
    <font>
      <sz val="16"/>
      <color rgb="FFFF0000"/>
      <name val="Angsana New"/>
      <family val="1"/>
    </font>
    <font>
      <u/>
      <sz val="15"/>
      <name val="Angsana New"/>
      <family val="1"/>
    </font>
  </fonts>
  <fills count="3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</patternFill>
    </fill>
    <fill>
      <patternFill patternType="solid">
        <fgColor indexed="31"/>
      </patternFill>
    </fill>
    <fill>
      <patternFill patternType="solid">
        <fgColor indexed="29"/>
      </patternFill>
    </fill>
    <fill>
      <patternFill patternType="solid">
        <fgColor indexed="45"/>
      </patternFill>
    </fill>
    <fill>
      <patternFill patternType="solid">
        <fgColor indexed="26"/>
      </patternFill>
    </fill>
    <fill>
      <patternFill patternType="solid">
        <fgColor indexed="42"/>
      </patternFill>
    </fill>
    <fill>
      <patternFill patternType="solid">
        <fgColor indexed="47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3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53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mediumGray">
        <fgColor indexed="22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0">
    <xf numFmtId="1" fontId="0" fillId="0" borderId="0"/>
    <xf numFmtId="43" fontId="17" fillId="0" borderId="0" applyFont="0" applyFill="0" applyBorder="0" applyAlignment="0" applyProtection="0"/>
    <xf numFmtId="171" fontId="4" fillId="0" borderId="0"/>
    <xf numFmtId="166" fontId="5" fillId="0" borderId="0" applyFont="0" applyFill="0" applyBorder="0" applyAlignment="0" applyProtection="0"/>
    <xf numFmtId="169" fontId="4" fillId="0" borderId="0"/>
    <xf numFmtId="168" fontId="4" fillId="0" borderId="0"/>
    <xf numFmtId="0" fontId="14" fillId="0" borderId="0" applyNumberFormat="0" applyFill="0" applyBorder="0" applyAlignment="0" applyProtection="0"/>
    <xf numFmtId="38" fontId="6" fillId="2" borderId="0" applyNumberFormat="0" applyBorder="0" applyAlignment="0" applyProtection="0"/>
    <xf numFmtId="10" fontId="6" fillId="3" borderId="1" applyNumberFormat="0" applyBorder="0" applyAlignment="0" applyProtection="0"/>
    <xf numFmtId="37" fontId="7" fillId="0" borderId="0"/>
    <xf numFmtId="170" fontId="8" fillId="0" borderId="0"/>
    <xf numFmtId="0" fontId="17" fillId="0" borderId="0"/>
    <xf numFmtId="0" fontId="3" fillId="0" borderId="0"/>
    <xf numFmtId="0" fontId="5" fillId="0" borderId="0"/>
    <xf numFmtId="10" fontId="9" fillId="0" borderId="0" applyFont="0" applyFill="0" applyBorder="0" applyAlignment="0" applyProtection="0"/>
    <xf numFmtId="1" fontId="9" fillId="0" borderId="2" applyNumberFormat="0" applyFill="0" applyAlignment="0" applyProtection="0">
      <alignment horizontal="center" vertical="center"/>
    </xf>
    <xf numFmtId="0" fontId="18" fillId="0" borderId="0"/>
    <xf numFmtId="43" fontId="18" fillId="0" borderId="0" applyFont="0" applyFill="0" applyBorder="0" applyAlignment="0" applyProtection="0"/>
    <xf numFmtId="1" fontId="15" fillId="0" borderId="0"/>
    <xf numFmtId="0" fontId="2" fillId="0" borderId="0"/>
    <xf numFmtId="43" fontId="2" fillId="0" borderId="0" applyFont="0" applyFill="0" applyBorder="0" applyAlignment="0" applyProtection="0"/>
    <xf numFmtId="1" fontId="15" fillId="0" borderId="0"/>
    <xf numFmtId="1" fontId="15" fillId="0" borderId="0"/>
    <xf numFmtId="1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9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0" borderId="0"/>
    <xf numFmtId="43" fontId="19" fillId="0" borderId="0" applyFont="0" applyFill="0" applyBorder="0" applyAlignment="0" applyProtection="0"/>
    <xf numFmtId="0" fontId="20" fillId="0" borderId="0"/>
    <xf numFmtId="43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8" fillId="0" borderId="0"/>
    <xf numFmtId="43" fontId="18" fillId="0" borderId="0" applyFont="0" applyFill="0" applyBorder="0" applyAlignment="0" applyProtection="0"/>
    <xf numFmtId="0" fontId="19" fillId="0" borderId="0"/>
    <xf numFmtId="43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5" fillId="0" borderId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3" fontId="15" fillId="0" borderId="0" applyFont="0" applyFill="0" applyBorder="0" applyAlignment="0" applyProtection="0"/>
    <xf numFmtId="0" fontId="15" fillId="0" borderId="0"/>
    <xf numFmtId="0" fontId="9" fillId="0" borderId="0"/>
    <xf numFmtId="177" fontId="9" fillId="0" borderId="0" applyFont="0" applyFill="0" applyBorder="0" applyAlignment="0" applyProtection="0"/>
    <xf numFmtId="0" fontId="46" fillId="0" borderId="0"/>
    <xf numFmtId="178" fontId="9" fillId="0" borderId="0" applyFont="0" applyFill="0" applyBorder="0" applyAlignment="0" applyProtection="0"/>
    <xf numFmtId="0" fontId="47" fillId="0" borderId="0" applyNumberFormat="0" applyFill="0" applyBorder="0" applyAlignment="0" applyProtection="0">
      <alignment vertical="top"/>
      <protection locked="0"/>
    </xf>
    <xf numFmtId="165" fontId="28" fillId="0" borderId="0" applyFont="0" applyFill="0" applyBorder="0" applyAlignment="0" applyProtection="0"/>
    <xf numFmtId="179" fontId="28" fillId="0" borderId="0" applyFont="0" applyFill="0" applyBorder="0" applyAlignment="0" applyProtection="0"/>
    <xf numFmtId="180" fontId="28" fillId="0" borderId="0" applyFont="0" applyFill="0" applyBorder="0" applyAlignment="0" applyProtection="0"/>
    <xf numFmtId="166" fontId="28" fillId="0" borderId="0" applyFont="0" applyFill="0" applyBorder="0" applyAlignment="0" applyProtection="0"/>
    <xf numFmtId="181" fontId="9" fillId="0" borderId="0" applyFont="0" applyFill="0" applyBorder="0" applyAlignment="0" applyProtection="0"/>
    <xf numFmtId="165" fontId="48" fillId="0" borderId="0" applyFont="0" applyFill="0" applyBorder="0" applyAlignment="0" applyProtection="0"/>
    <xf numFmtId="0" fontId="49" fillId="0" borderId="0"/>
    <xf numFmtId="182" fontId="9" fillId="0" borderId="0" applyFont="0" applyFill="0" applyBorder="0" applyAlignment="0" applyProtection="0"/>
    <xf numFmtId="0" fontId="21" fillId="0" borderId="0">
      <alignment vertical="top"/>
    </xf>
    <xf numFmtId="0" fontId="21" fillId="0" borderId="0">
      <alignment vertical="top"/>
    </xf>
    <xf numFmtId="183" fontId="50" fillId="0" borderId="0" applyFont="0" applyFill="0" applyBorder="0" applyAlignment="0" applyProtection="0"/>
    <xf numFmtId="184" fontId="50" fillId="0" borderId="0" applyFont="0" applyFill="0" applyBorder="0" applyAlignment="0" applyProtection="0"/>
    <xf numFmtId="0" fontId="50" fillId="0" borderId="0"/>
    <xf numFmtId="0" fontId="20" fillId="0" borderId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5" borderId="0" applyNumberFormat="0" applyBorder="0" applyAlignment="0" applyProtection="0"/>
    <xf numFmtId="0" fontId="22" fillId="7" borderId="0" applyNumberFormat="0" applyBorder="0" applyAlignment="0" applyProtection="0"/>
    <xf numFmtId="0" fontId="22" fillId="9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0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4" borderId="0" applyNumberFormat="0" applyBorder="0" applyAlignment="0" applyProtection="0"/>
    <xf numFmtId="0" fontId="22" fillId="15" borderId="0" applyNumberFormat="0" applyBorder="0" applyAlignment="0" applyProtection="0"/>
    <xf numFmtId="0" fontId="22" fillId="4" borderId="0" applyNumberFormat="0" applyBorder="0" applyAlignment="0" applyProtection="0"/>
    <xf numFmtId="0" fontId="22" fillId="6" borderId="0" applyNumberFormat="0" applyBorder="0" applyAlignment="0" applyProtection="0"/>
    <xf numFmtId="0" fontId="22" fillId="14" borderId="0" applyNumberFormat="0" applyBorder="0" applyAlignment="0" applyProtection="0"/>
    <xf numFmtId="0" fontId="22" fillId="11" borderId="0" applyNumberFormat="0" applyBorder="0" applyAlignment="0" applyProtection="0"/>
    <xf numFmtId="0" fontId="22" fillId="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3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0" fontId="23" fillId="16" borderId="0" applyNumberFormat="0" applyBorder="0" applyAlignment="0" applyProtection="0"/>
    <xf numFmtId="0" fontId="23" fillId="6" borderId="0" applyNumberFormat="0" applyBorder="0" applyAlignment="0" applyProtection="0"/>
    <xf numFmtId="0" fontId="23" fillId="14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20" borderId="0" applyNumberFormat="0" applyBorder="0" applyAlignment="0" applyProtection="0"/>
    <xf numFmtId="9" fontId="28" fillId="0" borderId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24" fillId="7" borderId="0" applyNumberFormat="0" applyBorder="0" applyAlignment="0" applyProtection="0"/>
    <xf numFmtId="185" fontId="9" fillId="0" borderId="0" applyFill="0" applyBorder="0" applyAlignment="0"/>
    <xf numFmtId="186" fontId="51" fillId="0" borderId="0" applyFill="0" applyBorder="0" applyAlignment="0"/>
    <xf numFmtId="187" fontId="51" fillId="0" borderId="0" applyFill="0" applyBorder="0" applyAlignment="0"/>
    <xf numFmtId="175" fontId="52" fillId="0" borderId="0" applyFill="0" applyBorder="0" applyAlignment="0"/>
    <xf numFmtId="176" fontId="52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25" fillId="25" borderId="11" applyNumberFormat="0" applyAlignment="0" applyProtection="0"/>
    <xf numFmtId="0" fontId="26" fillId="26" borderId="12" applyNumberFormat="0" applyAlignment="0" applyProtection="0"/>
    <xf numFmtId="4" fontId="3" fillId="0" borderId="0" applyFont="0" applyFill="0" applyBorder="0" applyAlignment="0" applyProtection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90" fontId="53" fillId="0" borderId="0"/>
    <xf numFmtId="188" fontId="5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9" fillId="0" borderId="0" applyFont="0" applyFill="0" applyBorder="0" applyAlignment="0" applyProtection="0"/>
    <xf numFmtId="0" fontId="5" fillId="0" borderId="0" applyFont="0" applyFill="0" applyBorder="0" applyAlignment="0" applyProtection="0"/>
    <xf numFmtId="0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85" fillId="0" borderId="0" applyFont="0" applyFill="0" applyBorder="0" applyAlignment="0" applyProtection="0"/>
    <xf numFmtId="43" fontId="27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5" fillId="0" borderId="0" applyFont="0" applyFill="0" applyBorder="0" applyAlignment="0" applyProtection="0"/>
    <xf numFmtId="43" fontId="21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9" fillId="0" borderId="0" applyFont="0" applyFill="0" applyBorder="0" applyAlignment="0" applyProtection="0"/>
    <xf numFmtId="43" fontId="21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5" fillId="0" borderId="0" applyFont="0" applyFill="0" applyBorder="0" applyAlignment="0" applyProtection="0"/>
    <xf numFmtId="166" fontId="27" fillId="0" borderId="0" applyFont="0" applyFill="0" applyBorder="0" applyAlignment="0" applyProtection="0"/>
    <xf numFmtId="191" fontId="4" fillId="0" borderId="0"/>
    <xf numFmtId="0" fontId="54" fillId="0" borderId="0" applyNumberFormat="0" applyAlignment="0">
      <alignment horizontal="left"/>
    </xf>
    <xf numFmtId="0" fontId="55" fillId="0" borderId="0"/>
    <xf numFmtId="0" fontId="55" fillId="0" borderId="0"/>
    <xf numFmtId="186" fontId="51" fillId="0" borderId="0" applyFont="0" applyFill="0" applyBorder="0" applyAlignment="0" applyProtection="0"/>
    <xf numFmtId="192" fontId="4" fillId="0" borderId="0"/>
    <xf numFmtId="193" fontId="9" fillId="0" borderId="0"/>
    <xf numFmtId="0" fontId="44" fillId="2" borderId="0" applyNumberFormat="0" applyFont="0" applyFill="0" applyBorder="0" applyProtection="0">
      <alignment horizontal="left"/>
    </xf>
    <xf numFmtId="14" fontId="21" fillId="0" borderId="0" applyFill="0" applyBorder="0" applyAlignment="0"/>
    <xf numFmtId="38" fontId="56" fillId="0" borderId="10">
      <alignment vertical="center"/>
    </xf>
    <xf numFmtId="194" fontId="4" fillId="0" borderId="0"/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57" fillId="0" borderId="0" applyNumberFormat="0" applyAlignment="0">
      <alignment horizontal="left"/>
    </xf>
    <xf numFmtId="0" fontId="29" fillId="0" borderId="0" applyNumberFormat="0" applyFill="0" applyBorder="0" applyAlignment="0" applyProtection="0"/>
    <xf numFmtId="195" fontId="58" fillId="0" borderId="0">
      <alignment horizontal="right"/>
    </xf>
    <xf numFmtId="0" fontId="30" fillId="9" borderId="0" applyNumberFormat="0" applyBorder="0" applyAlignment="0" applyProtection="0"/>
    <xf numFmtId="0" fontId="45" fillId="0" borderId="13" applyNumberFormat="0" applyAlignment="0" applyProtection="0">
      <alignment horizontal="left" vertical="center"/>
    </xf>
    <xf numFmtId="0" fontId="45" fillId="0" borderId="6">
      <alignment horizontal="left" vertical="center"/>
    </xf>
    <xf numFmtId="196" fontId="59" fillId="3" borderId="0">
      <alignment horizontal="left" vertical="top"/>
    </xf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42" fillId="3" borderId="0">
      <alignment horizontal="left" wrapText="1"/>
    </xf>
    <xf numFmtId="197" fontId="9" fillId="0" borderId="0" applyBorder="0" applyAlignment="0"/>
    <xf numFmtId="0" fontId="34" fillId="10" borderId="11" applyNumberFormat="0" applyAlignment="0" applyProtection="0"/>
    <xf numFmtId="198" fontId="9" fillId="0" borderId="0"/>
    <xf numFmtId="168" fontId="60" fillId="0" borderId="0"/>
    <xf numFmtId="38" fontId="61" fillId="0" borderId="0"/>
    <xf numFmtId="38" fontId="62" fillId="0" borderId="0"/>
    <xf numFmtId="38" fontId="63" fillId="0" borderId="0"/>
    <xf numFmtId="38" fontId="64" fillId="0" borderId="0"/>
    <xf numFmtId="0" fontId="58" fillId="0" borderId="0"/>
    <xf numFmtId="0" fontId="58" fillId="0" borderId="0"/>
    <xf numFmtId="0" fontId="58" fillId="0" borderId="0"/>
    <xf numFmtId="0" fontId="65" fillId="0" borderId="0" applyNumberFormat="0" applyFont="0" applyFill="0" applyBorder="0" applyProtection="0">
      <alignment horizontal="left" vertical="center"/>
    </xf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35" fillId="0" borderId="17" applyNumberFormat="0" applyFill="0" applyAlignment="0" applyProtection="0"/>
    <xf numFmtId="38" fontId="56" fillId="0" borderId="0" applyFont="0" applyFill="0" applyBorder="0" applyAlignment="0" applyProtection="0"/>
    <xf numFmtId="40" fontId="56" fillId="0" borderId="0" applyFont="0" applyFill="0" applyBorder="0" applyAlignment="0" applyProtection="0"/>
    <xf numFmtId="6" fontId="56" fillId="0" borderId="0" applyFont="0" applyFill="0" applyBorder="0" applyAlignment="0" applyProtection="0"/>
    <xf numFmtId="8" fontId="56" fillId="0" borderId="0" applyFont="0" applyFill="0" applyBorder="0" applyAlignment="0" applyProtection="0"/>
    <xf numFmtId="199" fontId="66" fillId="0" borderId="0" applyFont="0" applyFill="0" applyBorder="0" applyAlignment="0" applyProtection="0"/>
    <xf numFmtId="200" fontId="66" fillId="0" borderId="0" applyFont="0" applyFill="0" applyBorder="0" applyAlignment="0" applyProtection="0"/>
    <xf numFmtId="0" fontId="36" fillId="13" borderId="0" applyNumberFormat="0" applyBorder="0" applyAlignment="0" applyProtection="0"/>
    <xf numFmtId="201" fontId="4" fillId="0" borderId="0"/>
    <xf numFmtId="0" fontId="55" fillId="0" borderId="0"/>
    <xf numFmtId="0" fontId="5" fillId="0" borderId="0"/>
    <xf numFmtId="0" fontId="5" fillId="0" borderId="0"/>
    <xf numFmtId="0" fontId="5" fillId="0" borderId="0"/>
    <xf numFmtId="0" fontId="37" fillId="0" borderId="0"/>
    <xf numFmtId="0" fontId="5" fillId="0" borderId="0" applyNumberFormat="0" applyFill="0" applyBorder="0" applyAlignment="0" applyProtection="0"/>
    <xf numFmtId="0" fontId="37" fillId="24" borderId="0"/>
    <xf numFmtId="1" fontId="15" fillId="0" borderId="0"/>
    <xf numFmtId="0" fontId="28" fillId="0" borderId="0"/>
    <xf numFmtId="0" fontId="9" fillId="0" borderId="0"/>
    <xf numFmtId="0" fontId="3" fillId="0" borderId="0"/>
    <xf numFmtId="0" fontId="9" fillId="0" borderId="0"/>
    <xf numFmtId="0" fontId="5" fillId="0" borderId="0"/>
    <xf numFmtId="0" fontId="1" fillId="0" borderId="0"/>
    <xf numFmtId="0" fontId="9" fillId="0" borderId="0"/>
    <xf numFmtId="0" fontId="21" fillId="0" borderId="0"/>
    <xf numFmtId="0" fontId="5" fillId="0" borderId="0"/>
    <xf numFmtId="0" fontId="4" fillId="0" borderId="0"/>
    <xf numFmtId="0" fontId="5" fillId="0" borderId="0"/>
    <xf numFmtId="0" fontId="21" fillId="0" borderId="0"/>
    <xf numFmtId="0" fontId="20" fillId="0" borderId="0"/>
    <xf numFmtId="0" fontId="9" fillId="0" borderId="0"/>
    <xf numFmtId="0" fontId="21" fillId="0" borderId="0"/>
    <xf numFmtId="0" fontId="5" fillId="0" borderId="0"/>
    <xf numFmtId="0" fontId="5" fillId="0" borderId="0"/>
    <xf numFmtId="0" fontId="9" fillId="0" borderId="0"/>
    <xf numFmtId="202" fontId="9" fillId="0" borderId="0"/>
    <xf numFmtId="0" fontId="28" fillId="8" borderId="18" applyNumberFormat="0" applyFont="0" applyAlignment="0" applyProtection="0"/>
    <xf numFmtId="0" fontId="38" fillId="25" borderId="19" applyNumberFormat="0" applyAlignment="0" applyProtection="0"/>
    <xf numFmtId="40" fontId="67" fillId="27" borderId="0">
      <alignment horizontal="right"/>
    </xf>
    <xf numFmtId="0" fontId="68" fillId="27" borderId="20"/>
    <xf numFmtId="0" fontId="69" fillId="0" borderId="0">
      <alignment horizontal="center"/>
    </xf>
    <xf numFmtId="0" fontId="70" fillId="0" borderId="0">
      <alignment horizontal="center"/>
    </xf>
    <xf numFmtId="176" fontId="52" fillId="0" borderId="0" applyFont="0" applyFill="0" applyBorder="0" applyAlignment="0" applyProtection="0"/>
    <xf numFmtId="203" fontId="51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9" fontId="71" fillId="0" borderId="0" applyFont="0" applyFill="0" applyBorder="0" applyAlignment="0" applyProtection="0"/>
    <xf numFmtId="9" fontId="56" fillId="0" borderId="21" applyNumberFormat="0" applyBorder="0"/>
    <xf numFmtId="3" fontId="72" fillId="0" borderId="0" applyNumberFormat="0" applyFill="0" applyBorder="0" applyAlignment="0" applyProtection="0"/>
    <xf numFmtId="188" fontId="51" fillId="0" borderId="0" applyFill="0" applyBorder="0" applyAlignment="0"/>
    <xf numFmtId="186" fontId="51" fillId="0" borderId="0" applyFill="0" applyBorder="0" applyAlignment="0"/>
    <xf numFmtId="188" fontId="51" fillId="0" borderId="0" applyFill="0" applyBorder="0" applyAlignment="0"/>
    <xf numFmtId="189" fontId="52" fillId="0" borderId="0" applyFill="0" applyBorder="0" applyAlignment="0"/>
    <xf numFmtId="186" fontId="51" fillId="0" borderId="0" applyFill="0" applyBorder="0" applyAlignment="0"/>
    <xf numFmtId="0" fontId="56" fillId="0" borderId="0" applyNumberFormat="0" applyFont="0" applyFill="0" applyBorder="0" applyAlignment="0" applyProtection="0">
      <alignment horizontal="left"/>
    </xf>
    <xf numFmtId="15" fontId="56" fillId="0" borderId="0" applyFont="0" applyFill="0" applyBorder="0" applyAlignment="0" applyProtection="0"/>
    <xf numFmtId="4" fontId="56" fillId="0" borderId="0" applyFont="0" applyFill="0" applyBorder="0" applyAlignment="0" applyProtection="0"/>
    <xf numFmtId="0" fontId="73" fillId="0" borderId="22">
      <alignment horizontal="center"/>
    </xf>
    <xf numFmtId="3" fontId="56" fillId="0" borderId="0" applyFont="0" applyFill="0" applyBorder="0" applyAlignment="0" applyProtection="0"/>
    <xf numFmtId="0" fontId="56" fillId="28" borderId="0" applyNumberFormat="0" applyFont="0" applyBorder="0" applyAlignment="0" applyProtection="0"/>
    <xf numFmtId="37" fontId="20" fillId="0" borderId="0"/>
    <xf numFmtId="0" fontId="15" fillId="0" borderId="0"/>
    <xf numFmtId="204" fontId="9" fillId="0" borderId="0" applyNumberFormat="0" applyFill="0" applyBorder="0" applyAlignment="0" applyProtection="0">
      <alignment horizontal="left"/>
    </xf>
    <xf numFmtId="38" fontId="65" fillId="0" borderId="0" applyNumberFormat="0" applyFont="0" applyFill="0" applyBorder="0" applyAlignment="0"/>
    <xf numFmtId="39" fontId="74" fillId="0" borderId="0"/>
    <xf numFmtId="0" fontId="21" fillId="0" borderId="0">
      <alignment vertical="top"/>
    </xf>
    <xf numFmtId="0" fontId="75" fillId="0" borderId="0" applyNumberFormat="0" applyBorder="0"/>
    <xf numFmtId="0" fontId="43" fillId="3" borderId="0">
      <alignment wrapText="1"/>
    </xf>
    <xf numFmtId="40" fontId="76" fillId="0" borderId="0" applyBorder="0">
      <alignment horizontal="right"/>
    </xf>
    <xf numFmtId="49" fontId="21" fillId="0" borderId="0" applyFill="0" applyBorder="0" applyAlignment="0"/>
    <xf numFmtId="205" fontId="52" fillId="0" borderId="0" applyFill="0" applyBorder="0" applyAlignment="0"/>
    <xf numFmtId="206" fontId="52" fillId="0" borderId="0" applyFill="0" applyBorder="0" applyAlignment="0"/>
    <xf numFmtId="0" fontId="39" fillId="0" borderId="0" applyNumberFormat="0" applyFill="0" applyBorder="0" applyAlignment="0" applyProtection="0"/>
    <xf numFmtId="0" fontId="40" fillId="0" borderId="23" applyNumberFormat="0" applyFill="0" applyAlignment="0" applyProtection="0"/>
    <xf numFmtId="0" fontId="41" fillId="0" borderId="0" applyNumberFormat="0" applyFill="0" applyBorder="0" applyAlignment="0" applyProtection="0"/>
    <xf numFmtId="0" fontId="66" fillId="0" borderId="0" applyNumberFormat="0" applyFont="0" applyFill="0" applyBorder="0" applyProtection="0">
      <alignment horizontal="center" vertical="center" wrapText="1"/>
    </xf>
    <xf numFmtId="0" fontId="80" fillId="0" borderId="0" applyNumberFormat="0" applyFill="0" applyBorder="0" applyAlignment="0" applyProtection="0">
      <alignment vertical="top"/>
      <protection locked="0"/>
    </xf>
    <xf numFmtId="9" fontId="5" fillId="0" borderId="0" applyFill="0" applyBorder="0" applyAlignment="0" applyProtection="0"/>
    <xf numFmtId="165" fontId="5" fillId="0" borderId="0" applyFont="0" applyFill="0" applyBorder="0" applyAlignment="0" applyProtection="0"/>
    <xf numFmtId="43" fontId="9" fillId="0" borderId="0" applyFont="0" applyFill="0" applyBorder="0" applyAlignment="0" applyProtection="0"/>
    <xf numFmtId="164" fontId="5" fillId="0" borderId="0" applyFont="0" applyFill="0" applyBorder="0" applyAlignment="0" applyProtection="0"/>
    <xf numFmtId="174" fontId="9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  <xf numFmtId="0" fontId="26" fillId="26" borderId="12" applyNumberFormat="0" applyAlignment="0" applyProtection="0"/>
    <xf numFmtId="0" fontId="35" fillId="0" borderId="17" applyNumberFormat="0" applyFill="0" applyAlignment="0" applyProtection="0"/>
    <xf numFmtId="0" fontId="24" fillId="7" borderId="0" applyNumberFormat="0" applyBorder="0" applyAlignment="0" applyProtection="0"/>
    <xf numFmtId="0" fontId="38" fillId="25" borderId="19" applyNumberFormat="0" applyAlignment="0" applyProtection="0"/>
    <xf numFmtId="0" fontId="25" fillId="25" borderId="11" applyNumberFormat="0" applyAlignment="0" applyProtection="0"/>
    <xf numFmtId="0" fontId="41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30" fillId="9" borderId="0" applyNumberFormat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9" fontId="79" fillId="0" borderId="0" applyFont="0" applyFill="0" applyBorder="0" applyAlignment="0" applyProtection="0"/>
    <xf numFmtId="0" fontId="9" fillId="0" borderId="0"/>
    <xf numFmtId="0" fontId="9" fillId="0" borderId="0"/>
    <xf numFmtId="0" fontId="34" fillId="10" borderId="11" applyNumberFormat="0" applyAlignment="0" applyProtection="0"/>
    <xf numFmtId="0" fontId="36" fillId="13" borderId="0" applyNumberFormat="0" applyBorder="0" applyAlignment="0" applyProtection="0"/>
    <xf numFmtId="0" fontId="40" fillId="0" borderId="23" applyNumberFormat="0" applyFill="0" applyAlignment="0" applyProtection="0"/>
    <xf numFmtId="6" fontId="9" fillId="0" borderId="0" applyFont="0" applyFill="0" applyBorder="0" applyAlignment="0" applyProtection="0"/>
    <xf numFmtId="8" fontId="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 applyFont="0" applyFill="0" applyBorder="0" applyAlignment="0" applyProtection="0"/>
    <xf numFmtId="0" fontId="79" fillId="0" borderId="0"/>
    <xf numFmtId="0" fontId="23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3" fillId="17" borderId="0" applyNumberFormat="0" applyBorder="0" applyAlignment="0" applyProtection="0"/>
    <xf numFmtId="0" fontId="9" fillId="8" borderId="18" applyNumberFormat="0" applyFont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186" fontId="74" fillId="0" borderId="0"/>
    <xf numFmtId="165" fontId="20" fillId="0" borderId="0" applyFont="0" applyFill="0" applyBorder="0" applyAlignment="0" applyProtection="0"/>
    <xf numFmtId="166" fontId="20" fillId="0" borderId="0" applyFont="0" applyFill="0" applyBorder="0" applyAlignment="0" applyProtection="0"/>
    <xf numFmtId="0" fontId="81" fillId="0" borderId="0"/>
    <xf numFmtId="41" fontId="5" fillId="0" borderId="0" applyFont="0" applyFill="0" applyBorder="0" applyAlignment="0" applyProtection="0"/>
    <xf numFmtId="0" fontId="82" fillId="0" borderId="0"/>
    <xf numFmtId="0" fontId="83" fillId="0" borderId="0" applyNumberFormat="0" applyFill="0" applyBorder="0" applyAlignment="0" applyProtection="0">
      <alignment vertical="top"/>
      <protection locked="0"/>
    </xf>
    <xf numFmtId="207" fontId="84" fillId="0" borderId="0" applyFont="0" applyFill="0" applyBorder="0" applyAlignment="0" applyProtection="0"/>
    <xf numFmtId="207" fontId="20" fillId="0" borderId="0" applyFont="0" applyFill="0" applyBorder="0" applyAlignment="0" applyProtection="0"/>
    <xf numFmtId="208" fontId="20" fillId="0" borderId="0" applyFont="0" applyFill="0" applyBorder="0" applyAlignment="0" applyProtection="0"/>
    <xf numFmtId="4" fontId="3" fillId="0" borderId="0" applyFont="0" applyFill="0" applyBorder="0" applyAlignment="0" applyProtection="0"/>
  </cellStyleXfs>
  <cellXfs count="131">
    <xf numFmtId="1" fontId="0" fillId="0" borderId="0" xfId="0"/>
    <xf numFmtId="37" fontId="11" fillId="0" borderId="0" xfId="0" applyNumberFormat="1" applyFont="1" applyFill="1" applyAlignment="1">
      <alignment horizontal="right" vertical="center"/>
    </xf>
    <xf numFmtId="37" fontId="11" fillId="0" borderId="0" xfId="0" applyNumberFormat="1" applyFont="1" applyFill="1" applyAlignment="1">
      <alignment horizontal="center" vertical="center"/>
    </xf>
    <xf numFmtId="37" fontId="12" fillId="0" borderId="0" xfId="0" applyNumberFormat="1" applyFont="1" applyFill="1" applyAlignment="1">
      <alignment horizontal="center" vertical="center"/>
    </xf>
    <xf numFmtId="37" fontId="11" fillId="0" borderId="0" xfId="0" quotePrefix="1" applyNumberFormat="1" applyFont="1" applyFill="1" applyBorder="1" applyAlignment="1">
      <alignment horizontal="center" vertical="center"/>
    </xf>
    <xf numFmtId="41" fontId="11" fillId="0" borderId="0" xfId="0" applyNumberFormat="1" applyFont="1" applyFill="1" applyAlignment="1">
      <alignment horizontal="right" vertical="center"/>
    </xf>
    <xf numFmtId="41" fontId="11" fillId="0" borderId="0" xfId="0" applyNumberFormat="1" applyFont="1" applyFill="1" applyBorder="1" applyAlignment="1">
      <alignment horizontal="right" vertical="center"/>
    </xf>
    <xf numFmtId="38" fontId="11" fillId="0" borderId="0" xfId="0" applyNumberFormat="1" applyFont="1" applyFill="1" applyAlignment="1">
      <alignment vertical="center"/>
    </xf>
    <xf numFmtId="38" fontId="13" fillId="0" borderId="0" xfId="0" applyNumberFormat="1" applyFont="1" applyFill="1" applyAlignment="1">
      <alignment horizontal="center" vertical="center"/>
    </xf>
    <xf numFmtId="38" fontId="10" fillId="0" borderId="0" xfId="12" applyNumberFormat="1" applyFont="1" applyFill="1" applyAlignment="1">
      <alignment horizontal="left" vertical="center"/>
    </xf>
    <xf numFmtId="38" fontId="11" fillId="0" borderId="0" xfId="0" applyNumberFormat="1" applyFont="1" applyFill="1" applyAlignment="1">
      <alignment horizontal="centerContinuous" vertical="center"/>
    </xf>
    <xf numFmtId="38" fontId="11" fillId="0" borderId="0" xfId="0" applyNumberFormat="1" applyFont="1" applyFill="1" applyBorder="1" applyAlignment="1">
      <alignment horizontal="centerContinuous" vertical="center"/>
    </xf>
    <xf numFmtId="37" fontId="11" fillId="0" borderId="0" xfId="0" applyNumberFormat="1" applyFont="1" applyFill="1" applyAlignment="1">
      <alignment horizontal="centerContinuous" vertical="center"/>
    </xf>
    <xf numFmtId="38" fontId="11" fillId="0" borderId="0" xfId="0" applyNumberFormat="1" applyFont="1" applyFill="1" applyAlignment="1">
      <alignment horizontal="left" vertical="center"/>
    </xf>
    <xf numFmtId="38" fontId="10" fillId="0" borderId="0" xfId="0" applyNumberFormat="1" applyFont="1" applyFill="1" applyAlignment="1">
      <alignment horizontal="left" vertical="center"/>
    </xf>
    <xf numFmtId="38" fontId="11" fillId="0" borderId="3" xfId="0" applyNumberFormat="1" applyFont="1" applyFill="1" applyBorder="1" applyAlignment="1">
      <alignment horizontal="center" vertical="center"/>
    </xf>
    <xf numFmtId="38" fontId="10" fillId="0" borderId="0" xfId="0" applyNumberFormat="1" applyFont="1" applyFill="1" applyAlignment="1">
      <alignment vertical="center"/>
    </xf>
    <xf numFmtId="38" fontId="11" fillId="0" borderId="0" xfId="0" applyNumberFormat="1" applyFont="1" applyFill="1" applyBorder="1" applyAlignment="1">
      <alignment vertical="center"/>
    </xf>
    <xf numFmtId="41" fontId="11" fillId="0" borderId="0" xfId="0" applyNumberFormat="1" applyFont="1" applyFill="1" applyBorder="1" applyAlignment="1">
      <alignment vertical="center"/>
    </xf>
    <xf numFmtId="41" fontId="11" fillId="0" borderId="0" xfId="0" applyNumberFormat="1" applyFont="1" applyFill="1" applyAlignment="1">
      <alignment vertical="center"/>
    </xf>
    <xf numFmtId="41" fontId="11" fillId="0" borderId="3" xfId="0" applyNumberFormat="1" applyFont="1" applyFill="1" applyBorder="1" applyAlignment="1">
      <alignment vertical="center"/>
    </xf>
    <xf numFmtId="38" fontId="13" fillId="0" borderId="0" xfId="0" applyNumberFormat="1" applyFont="1" applyFill="1" applyBorder="1" applyAlignment="1">
      <alignment horizontal="center" vertical="center"/>
    </xf>
    <xf numFmtId="41" fontId="11" fillId="0" borderId="4" xfId="0" applyNumberFormat="1" applyFont="1" applyFill="1" applyBorder="1" applyAlignment="1">
      <alignment vertical="center"/>
    </xf>
    <xf numFmtId="37" fontId="11" fillId="0" borderId="0" xfId="0" applyNumberFormat="1" applyFont="1" applyFill="1" applyAlignment="1">
      <alignment vertical="center"/>
    </xf>
    <xf numFmtId="41" fontId="11" fillId="0" borderId="0" xfId="0" applyNumberFormat="1" applyFont="1" applyFill="1" applyAlignment="1">
      <alignment horizontal="center" vertical="center"/>
    </xf>
    <xf numFmtId="167" fontId="13" fillId="0" borderId="0" xfId="0" applyNumberFormat="1" applyFont="1" applyFill="1" applyBorder="1" applyAlignment="1">
      <alignment horizontal="center" vertical="center"/>
    </xf>
    <xf numFmtId="38" fontId="11" fillId="0" borderId="5" xfId="0" applyNumberFormat="1" applyFont="1" applyFill="1" applyBorder="1" applyAlignment="1">
      <alignment vertical="center"/>
    </xf>
    <xf numFmtId="37" fontId="11" fillId="0" borderId="5" xfId="0" applyNumberFormat="1" applyFont="1" applyFill="1" applyBorder="1" applyAlignment="1">
      <alignment vertical="center"/>
    </xf>
    <xf numFmtId="167" fontId="13" fillId="0" borderId="0" xfId="0" applyNumberFormat="1" applyFont="1" applyFill="1" applyAlignment="1">
      <alignment horizontal="center" vertical="center"/>
    </xf>
    <xf numFmtId="41" fontId="11" fillId="0" borderId="6" xfId="0" applyNumberFormat="1" applyFont="1" applyFill="1" applyBorder="1" applyAlignment="1">
      <alignment vertical="center"/>
    </xf>
    <xf numFmtId="38" fontId="10" fillId="0" borderId="0" xfId="12" applyNumberFormat="1" applyFont="1" applyAlignment="1">
      <alignment horizontal="left" vertical="center"/>
    </xf>
    <xf numFmtId="172" fontId="10" fillId="0" borderId="0" xfId="13" applyNumberFormat="1" applyFont="1" applyAlignment="1">
      <alignment horizontal="left" vertical="center"/>
    </xf>
    <xf numFmtId="0" fontId="10" fillId="0" borderId="0" xfId="13" applyFont="1" applyAlignment="1">
      <alignment horizontal="left" vertical="center"/>
    </xf>
    <xf numFmtId="0" fontId="11" fillId="0" borderId="0" xfId="13" applyFont="1" applyAlignment="1">
      <alignment vertical="center"/>
    </xf>
    <xf numFmtId="38" fontId="10" fillId="0" borderId="0" xfId="0" applyNumberFormat="1" applyFont="1" applyAlignment="1">
      <alignment horizontal="left" vertical="center"/>
    </xf>
    <xf numFmtId="0" fontId="11" fillId="0" borderId="0" xfId="13" applyFont="1" applyAlignment="1">
      <alignment horizontal="right" vertical="center"/>
    </xf>
    <xf numFmtId="172" fontId="11" fillId="0" borderId="0" xfId="13" applyNumberFormat="1" applyFont="1" applyAlignment="1">
      <alignment horizontal="right" vertical="center"/>
    </xf>
    <xf numFmtId="0" fontId="11" fillId="0" borderId="0" xfId="13" applyFont="1" applyAlignment="1">
      <alignment horizontal="center" vertical="center"/>
    </xf>
    <xf numFmtId="172" fontId="11" fillId="0" borderId="0" xfId="13" applyNumberFormat="1" applyFont="1" applyAlignment="1">
      <alignment horizontal="center" vertical="center"/>
    </xf>
    <xf numFmtId="172" fontId="11" fillId="0" borderId="3" xfId="13" applyNumberFormat="1" applyFont="1" applyBorder="1" applyAlignment="1">
      <alignment horizontal="center" vertical="center"/>
    </xf>
    <xf numFmtId="41" fontId="11" fillId="0" borderId="7" xfId="3" applyNumberFormat="1" applyFont="1" applyBorder="1" applyAlignment="1">
      <alignment vertical="center"/>
    </xf>
    <xf numFmtId="41" fontId="11" fillId="0" borderId="8" xfId="3" applyNumberFormat="1" applyFont="1" applyBorder="1" applyAlignment="1">
      <alignment vertical="center"/>
    </xf>
    <xf numFmtId="41" fontId="11" fillId="0" borderId="3" xfId="3" applyNumberFormat="1" applyFont="1" applyBorder="1" applyAlignment="1">
      <alignment horizontal="center" vertical="center"/>
    </xf>
    <xf numFmtId="41" fontId="11" fillId="0" borderId="3" xfId="3" applyNumberFormat="1" applyFont="1" applyBorder="1" applyAlignment="1">
      <alignment vertical="center"/>
    </xf>
    <xf numFmtId="0" fontId="10" fillId="0" borderId="0" xfId="13" applyFont="1" applyAlignment="1">
      <alignment vertical="center"/>
    </xf>
    <xf numFmtId="41" fontId="11" fillId="0" borderId="4" xfId="3" applyNumberFormat="1" applyFont="1" applyBorder="1" applyAlignment="1">
      <alignment vertical="center"/>
    </xf>
    <xf numFmtId="37" fontId="11" fillId="0" borderId="0" xfId="13" applyNumberFormat="1" applyFont="1" applyAlignment="1">
      <alignment vertical="center"/>
    </xf>
    <xf numFmtId="38" fontId="11" fillId="0" borderId="0" xfId="0" applyNumberFormat="1" applyFont="1" applyAlignment="1">
      <alignment vertical="center"/>
    </xf>
    <xf numFmtId="37" fontId="11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left" vertical="center"/>
    </xf>
    <xf numFmtId="37" fontId="16" fillId="0" borderId="0" xfId="0" applyNumberFormat="1" applyFont="1" applyAlignment="1">
      <alignment horizontal="left" vertical="center"/>
    </xf>
    <xf numFmtId="41" fontId="11" fillId="0" borderId="0" xfId="3" applyNumberFormat="1" applyFont="1" applyAlignment="1">
      <alignment vertical="center"/>
    </xf>
    <xf numFmtId="41" fontId="11" fillId="0" borderId="0" xfId="13" applyNumberFormat="1" applyFont="1" applyAlignment="1">
      <alignment vertical="center"/>
    </xf>
    <xf numFmtId="41" fontId="11" fillId="0" borderId="0" xfId="3" applyNumberFormat="1" applyFont="1" applyAlignment="1">
      <alignment horizontal="center" vertical="center"/>
    </xf>
    <xf numFmtId="37" fontId="11" fillId="0" borderId="0" xfId="3" applyNumberFormat="1" applyFont="1" applyAlignment="1">
      <alignment vertical="center"/>
    </xf>
    <xf numFmtId="43" fontId="11" fillId="0" borderId="0" xfId="117" applyFont="1" applyFill="1" applyAlignment="1">
      <alignment vertical="center"/>
    </xf>
    <xf numFmtId="41" fontId="11" fillId="29" borderId="0" xfId="0" applyNumberFormat="1" applyFont="1" applyFill="1" applyAlignment="1">
      <alignment horizontal="center" vertical="center"/>
    </xf>
    <xf numFmtId="38" fontId="86" fillId="0" borderId="0" xfId="343" applyNumberFormat="1" applyFont="1" applyAlignment="1">
      <alignment vertical="center"/>
    </xf>
    <xf numFmtId="38" fontId="87" fillId="0" borderId="0" xfId="0" applyNumberFormat="1" applyFont="1" applyFill="1" applyAlignment="1">
      <alignment vertical="center"/>
    </xf>
    <xf numFmtId="0" fontId="11" fillId="0" borderId="3" xfId="13" applyFont="1" applyBorder="1" applyAlignment="1">
      <alignment horizontal="center" vertical="center"/>
    </xf>
    <xf numFmtId="37" fontId="88" fillId="0" borderId="0" xfId="0" applyNumberFormat="1" applyFont="1" applyAlignment="1">
      <alignment horizontal="center" vertical="center"/>
    </xf>
    <xf numFmtId="41" fontId="11" fillId="0" borderId="0" xfId="3" applyNumberFormat="1" applyFont="1" applyBorder="1" applyAlignment="1">
      <alignment vertical="center"/>
    </xf>
    <xf numFmtId="37" fontId="11" fillId="0" borderId="3" xfId="0" quotePrefix="1" applyNumberFormat="1" applyFont="1" applyBorder="1" applyAlignment="1">
      <alignment horizontal="center" vertical="center"/>
    </xf>
    <xf numFmtId="41" fontId="11" fillId="0" borderId="0" xfId="0" applyNumberFormat="1" applyFont="1" applyAlignment="1">
      <alignment vertical="center"/>
    </xf>
    <xf numFmtId="41" fontId="11" fillId="0" borderId="3" xfId="0" applyNumberFormat="1" applyFont="1" applyBorder="1" applyAlignment="1">
      <alignment vertical="center"/>
    </xf>
    <xf numFmtId="37" fontId="10" fillId="29" borderId="0" xfId="0" applyNumberFormat="1" applyFont="1" applyFill="1" applyAlignment="1">
      <alignment horizontal="left" vertical="center"/>
    </xf>
    <xf numFmtId="38" fontId="11" fillId="0" borderId="0" xfId="0" applyNumberFormat="1" applyFont="1" applyAlignment="1">
      <alignment horizontal="centerContinuous" vertical="center"/>
    </xf>
    <xf numFmtId="37" fontId="11" fillId="0" borderId="0" xfId="0" applyNumberFormat="1" applyFont="1" applyAlignment="1">
      <alignment horizontal="centerContinuous" vertical="center"/>
    </xf>
    <xf numFmtId="38" fontId="11" fillId="0" borderId="0" xfId="0" applyNumberFormat="1" applyFont="1" applyAlignment="1">
      <alignment horizontal="left" vertical="center"/>
    </xf>
    <xf numFmtId="37" fontId="11" fillId="0" borderId="0" xfId="0" applyNumberFormat="1" applyFont="1" applyAlignment="1">
      <alignment horizontal="right" vertical="center"/>
    </xf>
    <xf numFmtId="37" fontId="11" fillId="0" borderId="0" xfId="0" applyNumberFormat="1" applyFont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8" fontId="12" fillId="0" borderId="0" xfId="0" applyNumberFormat="1" applyFont="1" applyAlignment="1">
      <alignment horizontal="center" vertical="center"/>
    </xf>
    <xf numFmtId="37" fontId="12" fillId="0" borderId="0" xfId="0" applyNumberFormat="1" applyFont="1" applyAlignment="1">
      <alignment horizontal="center" vertical="center"/>
    </xf>
    <xf numFmtId="38" fontId="10" fillId="0" borderId="0" xfId="0" applyNumberFormat="1" applyFont="1" applyAlignment="1">
      <alignment vertical="center"/>
    </xf>
    <xf numFmtId="41" fontId="11" fillId="29" borderId="0" xfId="0" applyNumberFormat="1" applyFont="1" applyFill="1" applyAlignment="1">
      <alignment vertical="center"/>
    </xf>
    <xf numFmtId="38" fontId="11" fillId="29" borderId="0" xfId="0" applyNumberFormat="1" applyFont="1" applyFill="1" applyAlignment="1">
      <alignment vertical="center"/>
    </xf>
    <xf numFmtId="41" fontId="11" fillId="29" borderId="0" xfId="0" applyNumberFormat="1" applyFont="1" applyFill="1" applyAlignment="1">
      <alignment horizontal="right" vertical="center"/>
    </xf>
    <xf numFmtId="41" fontId="11" fillId="29" borderId="3" xfId="0" applyNumberFormat="1" applyFont="1" applyFill="1" applyBorder="1" applyAlignment="1">
      <alignment horizontal="right" vertical="center"/>
    </xf>
    <xf numFmtId="38" fontId="10" fillId="29" borderId="0" xfId="0" applyNumberFormat="1" applyFont="1" applyFill="1" applyAlignment="1">
      <alignment vertical="center"/>
    </xf>
    <xf numFmtId="38" fontId="10" fillId="29" borderId="0" xfId="12" applyNumberFormat="1" applyFont="1" applyFill="1" applyAlignment="1">
      <alignment horizontal="left" vertical="center"/>
    </xf>
    <xf numFmtId="38" fontId="11" fillId="29" borderId="0" xfId="0" applyNumberFormat="1" applyFont="1" applyFill="1" applyAlignment="1">
      <alignment horizontal="centerContinuous" vertical="center"/>
    </xf>
    <xf numFmtId="37" fontId="11" fillId="29" borderId="0" xfId="0" applyNumberFormat="1" applyFont="1" applyFill="1" applyAlignment="1">
      <alignment horizontal="centerContinuous" vertical="center"/>
    </xf>
    <xf numFmtId="38" fontId="10" fillId="29" borderId="0" xfId="0" applyNumberFormat="1" applyFont="1" applyFill="1" applyAlignment="1">
      <alignment horizontal="left" vertical="center"/>
    </xf>
    <xf numFmtId="37" fontId="11" fillId="29" borderId="0" xfId="0" applyNumberFormat="1" applyFont="1" applyFill="1" applyAlignment="1">
      <alignment horizontal="right" vertical="center"/>
    </xf>
    <xf numFmtId="37" fontId="11" fillId="29" borderId="0" xfId="0" applyNumberFormat="1" applyFont="1" applyFill="1" applyAlignment="1">
      <alignment horizontal="center" vertical="center"/>
    </xf>
    <xf numFmtId="38" fontId="11" fillId="29" borderId="0" xfId="0" applyNumberFormat="1" applyFont="1" applyFill="1" applyAlignment="1">
      <alignment horizontal="center" vertical="center"/>
    </xf>
    <xf numFmtId="38" fontId="12" fillId="29" borderId="0" xfId="0" applyNumberFormat="1" applyFont="1" applyFill="1" applyAlignment="1">
      <alignment horizontal="center" vertical="center"/>
    </xf>
    <xf numFmtId="37" fontId="11" fillId="29" borderId="3" xfId="0" quotePrefix="1" applyNumberFormat="1" applyFont="1" applyFill="1" applyBorder="1" applyAlignment="1">
      <alignment horizontal="center" vertical="center"/>
    </xf>
    <xf numFmtId="37" fontId="12" fillId="29" borderId="0" xfId="0" applyNumberFormat="1" applyFont="1" applyFill="1" applyAlignment="1">
      <alignment horizontal="center" vertical="center"/>
    </xf>
    <xf numFmtId="41" fontId="11" fillId="29" borderId="3" xfId="0" applyNumberFormat="1" applyFont="1" applyFill="1" applyBorder="1" applyAlignment="1">
      <alignment vertical="center"/>
    </xf>
    <xf numFmtId="0" fontId="11" fillId="0" borderId="0" xfId="0" applyNumberFormat="1" applyFont="1" applyAlignment="1">
      <alignment vertical="center"/>
    </xf>
    <xf numFmtId="41" fontId="11" fillId="29" borderId="6" xfId="0" applyNumberFormat="1" applyFont="1" applyFill="1" applyBorder="1" applyAlignment="1">
      <alignment horizontal="center" vertical="center"/>
    </xf>
    <xf numFmtId="41" fontId="11" fillId="29" borderId="4" xfId="117" applyNumberFormat="1" applyFont="1" applyFill="1" applyBorder="1" applyAlignment="1">
      <alignment vertical="center"/>
    </xf>
    <xf numFmtId="41" fontId="11" fillId="0" borderId="0" xfId="117" applyNumberFormat="1" applyFont="1" applyAlignment="1">
      <alignment vertical="center"/>
    </xf>
    <xf numFmtId="43" fontId="11" fillId="0" borderId="0" xfId="117" applyFont="1" applyAlignment="1">
      <alignment vertical="center"/>
    </xf>
    <xf numFmtId="41" fontId="11" fillId="0" borderId="0" xfId="0" applyNumberFormat="1" applyFont="1" applyAlignment="1">
      <alignment horizontal="center" vertical="center"/>
    </xf>
    <xf numFmtId="41" fontId="11" fillId="0" borderId="0" xfId="0" applyNumberFormat="1" applyFont="1" applyAlignment="1">
      <alignment horizontal="right" vertical="center"/>
    </xf>
    <xf numFmtId="0" fontId="11" fillId="0" borderId="3" xfId="13" applyFont="1" applyBorder="1" applyAlignment="1">
      <alignment horizontal="center" vertical="center"/>
    </xf>
    <xf numFmtId="38" fontId="10" fillId="0" borderId="0" xfId="12" applyNumberFormat="1" applyFont="1" applyFill="1" applyAlignment="1">
      <alignment horizontal="left" vertical="top"/>
    </xf>
    <xf numFmtId="38" fontId="11" fillId="0" borderId="0" xfId="0" applyNumberFormat="1" applyFont="1" applyFill="1" applyAlignment="1">
      <alignment horizontal="centerContinuous" vertical="top"/>
    </xf>
    <xf numFmtId="37" fontId="11" fillId="0" borderId="0" xfId="0" applyNumberFormat="1" applyFont="1" applyFill="1" applyAlignment="1">
      <alignment horizontal="centerContinuous" vertical="top"/>
    </xf>
    <xf numFmtId="38" fontId="11" fillId="0" borderId="0" xfId="0" applyNumberFormat="1" applyFont="1" applyFill="1" applyAlignment="1">
      <alignment horizontal="left" vertical="top"/>
    </xf>
    <xf numFmtId="38" fontId="10" fillId="0" borderId="0" xfId="0" applyNumberFormat="1" applyFont="1" applyFill="1" applyAlignment="1">
      <alignment horizontal="left" vertical="top"/>
    </xf>
    <xf numFmtId="37" fontId="10" fillId="0" borderId="0" xfId="0" applyNumberFormat="1" applyFont="1" applyFill="1" applyAlignment="1">
      <alignment horizontal="left" vertical="center"/>
    </xf>
    <xf numFmtId="37" fontId="11" fillId="0" borderId="0" xfId="0" applyNumberFormat="1" applyFont="1" applyFill="1" applyAlignment="1">
      <alignment horizontal="right" vertical="top"/>
    </xf>
    <xf numFmtId="37" fontId="11" fillId="0" borderId="0" xfId="0" applyNumberFormat="1" applyFont="1" applyFill="1" applyAlignment="1">
      <alignment horizontal="center" vertical="top"/>
    </xf>
    <xf numFmtId="38" fontId="11" fillId="0" borderId="0" xfId="0" applyNumberFormat="1" applyFont="1" applyFill="1" applyAlignment="1">
      <alignment vertical="top"/>
    </xf>
    <xf numFmtId="38" fontId="11" fillId="0" borderId="0" xfId="0" applyNumberFormat="1" applyFont="1" applyFill="1" applyAlignment="1">
      <alignment horizontal="center" vertical="top"/>
    </xf>
    <xf numFmtId="38" fontId="11" fillId="0" borderId="3" xfId="0" applyNumberFormat="1" applyFont="1" applyFill="1" applyBorder="1" applyAlignment="1">
      <alignment horizontal="center" vertical="top"/>
    </xf>
    <xf numFmtId="38" fontId="12" fillId="0" borderId="0" xfId="0" applyNumberFormat="1" applyFont="1" applyFill="1" applyAlignment="1">
      <alignment horizontal="center" vertical="top"/>
    </xf>
    <xf numFmtId="0" fontId="11" fillId="0" borderId="3" xfId="0" quotePrefix="1" applyNumberFormat="1" applyFont="1" applyFill="1" applyBorder="1" applyAlignment="1">
      <alignment horizontal="center" vertical="top"/>
    </xf>
    <xf numFmtId="37" fontId="12" fillId="0" borderId="0" xfId="0" applyNumberFormat="1" applyFont="1" applyFill="1" applyAlignment="1">
      <alignment horizontal="center" vertical="top"/>
    </xf>
    <xf numFmtId="38" fontId="10" fillId="0" borderId="0" xfId="0" applyNumberFormat="1" applyFont="1" applyFill="1" applyAlignment="1">
      <alignment vertical="top"/>
    </xf>
    <xf numFmtId="0" fontId="11" fillId="0" borderId="0" xfId="0" quotePrefix="1" applyNumberFormat="1" applyFont="1" applyFill="1" applyAlignment="1">
      <alignment horizontal="center" vertical="top"/>
    </xf>
    <xf numFmtId="37" fontId="11" fillId="0" borderId="0" xfId="0" applyNumberFormat="1" applyFont="1" applyFill="1" applyAlignment="1">
      <alignment vertical="top"/>
    </xf>
    <xf numFmtId="38" fontId="13" fillId="0" borderId="0" xfId="0" applyNumberFormat="1" applyFont="1" applyFill="1" applyAlignment="1">
      <alignment horizontal="center" vertical="top"/>
    </xf>
    <xf numFmtId="41" fontId="11" fillId="0" borderId="0" xfId="0" applyNumberFormat="1" applyFont="1" applyFill="1" applyAlignment="1">
      <alignment vertical="top"/>
    </xf>
    <xf numFmtId="41" fontId="11" fillId="0" borderId="6" xfId="0" applyNumberFormat="1" applyFont="1" applyFill="1" applyBorder="1" applyAlignment="1">
      <alignment vertical="top"/>
    </xf>
    <xf numFmtId="41" fontId="11" fillId="0" borderId="3" xfId="0" applyNumberFormat="1" applyFont="1" applyFill="1" applyBorder="1" applyAlignment="1">
      <alignment vertical="top"/>
    </xf>
    <xf numFmtId="167" fontId="13" fillId="0" borderId="0" xfId="0" applyNumberFormat="1" applyFont="1" applyFill="1" applyAlignment="1">
      <alignment horizontal="center" vertical="top"/>
    </xf>
    <xf numFmtId="38" fontId="13" fillId="0" borderId="0" xfId="0" applyNumberFormat="1" applyFont="1" applyFill="1" applyAlignment="1">
      <alignment vertical="top"/>
    </xf>
    <xf numFmtId="38" fontId="13" fillId="0" borderId="0" xfId="0" applyNumberFormat="1" applyFont="1" applyFill="1" applyAlignment="1">
      <alignment vertical="center"/>
    </xf>
    <xf numFmtId="41" fontId="11" fillId="0" borderId="4" xfId="0" applyNumberFormat="1" applyFont="1" applyFill="1" applyBorder="1" applyAlignment="1">
      <alignment vertical="top"/>
    </xf>
    <xf numFmtId="39" fontId="11" fillId="0" borderId="0" xfId="0" applyNumberFormat="1" applyFont="1" applyFill="1" applyAlignment="1">
      <alignment vertical="top"/>
    </xf>
    <xf numFmtId="39" fontId="11" fillId="0" borderId="4" xfId="0" applyNumberFormat="1" applyFont="1" applyFill="1" applyBorder="1" applyAlignment="1">
      <alignment vertical="top"/>
    </xf>
    <xf numFmtId="41" fontId="11" fillId="29" borderId="0" xfId="0" applyNumberFormat="1" applyFont="1" applyFill="1" applyBorder="1" applyAlignment="1">
      <alignment vertical="center"/>
    </xf>
    <xf numFmtId="38" fontId="11" fillId="0" borderId="9" xfId="0" applyNumberFormat="1" applyFont="1" applyFill="1" applyBorder="1" applyAlignment="1">
      <alignment horizontal="center" vertical="center"/>
    </xf>
    <xf numFmtId="38" fontId="11" fillId="0" borderId="0" xfId="0" applyNumberFormat="1" applyFont="1" applyFill="1" applyBorder="1" applyAlignment="1">
      <alignment horizontal="center" vertical="center"/>
    </xf>
    <xf numFmtId="38" fontId="11" fillId="0" borderId="0" xfId="0" applyNumberFormat="1" applyFont="1" applyFill="1" applyAlignment="1">
      <alignment horizontal="center" vertical="center"/>
    </xf>
    <xf numFmtId="0" fontId="11" fillId="0" borderId="3" xfId="13" applyFont="1" applyBorder="1" applyAlignment="1">
      <alignment horizontal="center" vertical="center"/>
    </xf>
  </cellXfs>
  <cellStyles count="410">
    <cellStyle name="??" xfId="119"/>
    <cellStyle name="?? [0.00]_ADMAG" xfId="120"/>
    <cellStyle name="???" xfId="121"/>
    <cellStyle name="???? [0.00]_ADMAG" xfId="122"/>
    <cellStyle name="?????????????????" xfId="123"/>
    <cellStyle name="????????????????? [0]_MOGAS97" xfId="124"/>
    <cellStyle name="??????????????????? [0]_MOGAS97" xfId="125"/>
    <cellStyle name="???????????????????_MOGAS97" xfId="126"/>
    <cellStyle name="?????????????????_MOGAS97" xfId="127"/>
    <cellStyle name="????_ADMAG" xfId="128"/>
    <cellStyle name="???[0]_liz-ss" xfId="129"/>
    <cellStyle name="???_'01.11" xfId="130"/>
    <cellStyle name="??_ADMAG" xfId="131"/>
    <cellStyle name="_TNS(L - O)" xfId="132"/>
    <cellStyle name="_TNS(R - U)" xfId="133"/>
    <cellStyle name="’??? [0.00]_TMCA Spreadsheet(body)" xfId="134"/>
    <cellStyle name="’???_TMCA Spreadsheet(body)" xfId="135"/>
    <cellStyle name="•W?_TMCA Spreadsheet(body)" xfId="136"/>
    <cellStyle name="0,0_x000d__x000a_NA_x000d__x000a_" xfId="137"/>
    <cellStyle name="20% - Accent1 2" xfId="138"/>
    <cellStyle name="20% - Accent2 2" xfId="139"/>
    <cellStyle name="20% - Accent3 2" xfId="140"/>
    <cellStyle name="20% - Accent4 2" xfId="141"/>
    <cellStyle name="20% - Accent5 2" xfId="142"/>
    <cellStyle name="20% - Accent6 2" xfId="143"/>
    <cellStyle name="20% - ส่วนที่ถูกเน้น1" xfId="144"/>
    <cellStyle name="20% - ส่วนที่ถูกเน้น2" xfId="145"/>
    <cellStyle name="20% - ส่วนที่ถูกเน้น3" xfId="146"/>
    <cellStyle name="20% - ส่วนที่ถูกเน้น4" xfId="147"/>
    <cellStyle name="20% - ส่วนที่ถูกเน้น5" xfId="148"/>
    <cellStyle name="20% - ส่วนที่ถูกเน้น6" xfId="149"/>
    <cellStyle name="40% - Accent1 2" xfId="150"/>
    <cellStyle name="40% - Accent2 2" xfId="151"/>
    <cellStyle name="40% - Accent3 2" xfId="152"/>
    <cellStyle name="40% - Accent4 2" xfId="153"/>
    <cellStyle name="40% - Accent5 2" xfId="154"/>
    <cellStyle name="40% - Accent6 2" xfId="155"/>
    <cellStyle name="40% - ส่วนที่ถูกเน้น1" xfId="156"/>
    <cellStyle name="40% - ส่วนที่ถูกเน้น2" xfId="157"/>
    <cellStyle name="40% - ส่วนที่ถูกเน้น3" xfId="158"/>
    <cellStyle name="40% - ส่วนที่ถูกเน้น4" xfId="159"/>
    <cellStyle name="40% - ส่วนที่ถูกเน้น5" xfId="160"/>
    <cellStyle name="40% - ส่วนที่ถูกเน้น6" xfId="161"/>
    <cellStyle name="60% - Accent1 2" xfId="162"/>
    <cellStyle name="60% - Accent2 2" xfId="163"/>
    <cellStyle name="60% - Accent3 2" xfId="164"/>
    <cellStyle name="60% - Accent4 2" xfId="165"/>
    <cellStyle name="60% - Accent5 2" xfId="166"/>
    <cellStyle name="60% - Accent6 2" xfId="167"/>
    <cellStyle name="60% - ส่วนที่ถูกเน้น1" xfId="168"/>
    <cellStyle name="60% - ส่วนที่ถูกเน้น2" xfId="169"/>
    <cellStyle name="60% - ส่วนที่ถูกเน้น3" xfId="170"/>
    <cellStyle name="60% - ส่วนที่ถูกเน้น4" xfId="171"/>
    <cellStyle name="60% - ส่วนที่ถูกเน้น5" xfId="172"/>
    <cellStyle name="60% - ส่วนที่ถูกเน้น6" xfId="173"/>
    <cellStyle name="75" xfId="174"/>
    <cellStyle name="Accent1 2" xfId="175"/>
    <cellStyle name="Accent2 2" xfId="176"/>
    <cellStyle name="Accent3 2" xfId="177"/>
    <cellStyle name="Accent4 2" xfId="178"/>
    <cellStyle name="Accent5 2" xfId="179"/>
    <cellStyle name="Accent6 2" xfId="180"/>
    <cellStyle name="Bad 2" xfId="181"/>
    <cellStyle name="Calc Currency (0)" xfId="182"/>
    <cellStyle name="Calc Currency (2)" xfId="183"/>
    <cellStyle name="Calc Percent (0)" xfId="184"/>
    <cellStyle name="Calc Percent (1)" xfId="185"/>
    <cellStyle name="Calc Percent (2)" xfId="186"/>
    <cellStyle name="Calc Units (0)" xfId="187"/>
    <cellStyle name="Calc Units (1)" xfId="188"/>
    <cellStyle name="Calc Units (2)" xfId="189"/>
    <cellStyle name="Calculation 2" xfId="190"/>
    <cellStyle name="Check Cell 2" xfId="191"/>
    <cellStyle name="Comma" xfId="117" builtinId="3"/>
    <cellStyle name="Comma  - Style1" xfId="193"/>
    <cellStyle name="Comma  - Style2" xfId="194"/>
    <cellStyle name="Comma  - Style3" xfId="195"/>
    <cellStyle name="Comma  - Style4" xfId="196"/>
    <cellStyle name="Comma  - Style5" xfId="197"/>
    <cellStyle name="Comma  - Style6" xfId="198"/>
    <cellStyle name="Comma  - Style7" xfId="199"/>
    <cellStyle name="Comma  - Style8" xfId="200"/>
    <cellStyle name="Comma [00]" xfId="201"/>
    <cellStyle name="Comma 10" xfId="202"/>
    <cellStyle name="Comma 11" xfId="203"/>
    <cellStyle name="Comma 11 2" xfId="204"/>
    <cellStyle name="Comma 11 2 2" xfId="205"/>
    <cellStyle name="Comma 12" xfId="206"/>
    <cellStyle name="Comma 13" xfId="192"/>
    <cellStyle name="Comma 14" xfId="409"/>
    <cellStyle name="Comma 16" xfId="207"/>
    <cellStyle name="Comma 2" xfId="1"/>
    <cellStyle name="Comma 2 2" xfId="60"/>
    <cellStyle name="Comma 2 2 2" xfId="209"/>
    <cellStyle name="Comma 2 2 2 2" xfId="210"/>
    <cellStyle name="Comma 2 2 3" xfId="208"/>
    <cellStyle name="Comma 2 3" xfId="55"/>
    <cellStyle name="Comma 2 3 2" xfId="212"/>
    <cellStyle name="Comma 2 3 3" xfId="211"/>
    <cellStyle name="Comma 2 4" xfId="62"/>
    <cellStyle name="Comma 2 5" xfId="50"/>
    <cellStyle name="Comma 2 6" xfId="78"/>
    <cellStyle name="Comma 2 7" xfId="20"/>
    <cellStyle name="Comma 2_TNS_(Y)" xfId="213"/>
    <cellStyle name="Comma 21" xfId="214"/>
    <cellStyle name="Comma 3" xfId="51"/>
    <cellStyle name="Comma 3 2" xfId="216"/>
    <cellStyle name="Comma 3 2 2" xfId="217"/>
    <cellStyle name="Comma 3 2 2 2" xfId="218"/>
    <cellStyle name="Comma 3 3" xfId="219"/>
    <cellStyle name="Comma 3 4" xfId="220"/>
    <cellStyle name="Comma 3 5" xfId="215"/>
    <cellStyle name="Comma 34" xfId="221"/>
    <cellStyle name="Comma 4" xfId="58"/>
    <cellStyle name="Comma 4 2" xfId="223"/>
    <cellStyle name="Comma 4 3" xfId="222"/>
    <cellStyle name="Comma 5" xfId="53"/>
    <cellStyle name="Comma 5 10" xfId="225"/>
    <cellStyle name="Comma 5 2" xfId="226"/>
    <cellStyle name="Comma 5 3" xfId="227"/>
    <cellStyle name="Comma 5 4" xfId="224"/>
    <cellStyle name="Comma 6" xfId="61"/>
    <cellStyle name="Comma 6 2" xfId="229"/>
    <cellStyle name="Comma 6 3" xfId="230"/>
    <cellStyle name="Comma 6 4" xfId="228"/>
    <cellStyle name="Comma 7" xfId="77"/>
    <cellStyle name="Comma 7 2" xfId="232"/>
    <cellStyle name="Comma 7 3" xfId="231"/>
    <cellStyle name="Comma 8" xfId="17"/>
    <cellStyle name="Comma 8 2" xfId="233"/>
    <cellStyle name="Comma 9" xfId="234"/>
    <cellStyle name="Comma 9 2" xfId="235"/>
    <cellStyle name="comma zerodec" xfId="2"/>
    <cellStyle name="comma zerodec 2" xfId="236"/>
    <cellStyle name="Comma_CE-Thai" xfId="3"/>
    <cellStyle name="Copied" xfId="237"/>
    <cellStyle name="Curren - Style3" xfId="238"/>
    <cellStyle name="Curren - Style4" xfId="239"/>
    <cellStyle name="Currency [00]" xfId="240"/>
    <cellStyle name="Currency1" xfId="4"/>
    <cellStyle name="Currency1 2" xfId="241"/>
    <cellStyle name="Currency2" xfId="242"/>
    <cellStyle name="Dan" xfId="243"/>
    <cellStyle name="Date Short" xfId="244"/>
    <cellStyle name="DELTA" xfId="245"/>
    <cellStyle name="Dollar (zero dec)" xfId="5"/>
    <cellStyle name="Dollar (zero dec) 2" xfId="246"/>
    <cellStyle name="E&amp;Y House" xfId="6"/>
    <cellStyle name="Enter Currency (0)" xfId="247"/>
    <cellStyle name="Enter Currency (2)" xfId="248"/>
    <cellStyle name="Enter Units (0)" xfId="249"/>
    <cellStyle name="Enter Units (1)" xfId="250"/>
    <cellStyle name="Enter Units (2)" xfId="251"/>
    <cellStyle name="Entered" xfId="252"/>
    <cellStyle name="Explanatory Text 2" xfId="253"/>
    <cellStyle name="Format Number Column" xfId="254"/>
    <cellStyle name="Good 2" xfId="255"/>
    <cellStyle name="Grey" xfId="7"/>
    <cellStyle name="Header1" xfId="256"/>
    <cellStyle name="Header2" xfId="257"/>
    <cellStyle name="Heading" xfId="258"/>
    <cellStyle name="Heading 1 2" xfId="259"/>
    <cellStyle name="Heading 2 2" xfId="260"/>
    <cellStyle name="Heading 3 2" xfId="261"/>
    <cellStyle name="Heading 4 2" xfId="262"/>
    <cellStyle name="Indent" xfId="263"/>
    <cellStyle name="Info_Main" xfId="264"/>
    <cellStyle name="Input [yellow]" xfId="8"/>
    <cellStyle name="Input 2" xfId="265"/>
    <cellStyle name="InputCurrency" xfId="266"/>
    <cellStyle name="InputPercent1" xfId="267"/>
    <cellStyle name="KPMG Heading 1" xfId="268"/>
    <cellStyle name="KPMG Heading 2" xfId="269"/>
    <cellStyle name="KPMG Heading 3" xfId="270"/>
    <cellStyle name="KPMG Heading 4" xfId="271"/>
    <cellStyle name="KPMG Normal" xfId="272"/>
    <cellStyle name="KPMG Normal Text" xfId="273"/>
    <cellStyle name="KPMG Normal_Detail Deferred Tax" xfId="274"/>
    <cellStyle name="left" xfId="275"/>
    <cellStyle name="Link Currency (0)" xfId="276"/>
    <cellStyle name="Link Currency (2)" xfId="277"/>
    <cellStyle name="Link Units (0)" xfId="278"/>
    <cellStyle name="Link Units (1)" xfId="279"/>
    <cellStyle name="Link Units (2)" xfId="280"/>
    <cellStyle name="Linked Cell 2" xfId="281"/>
    <cellStyle name="Milliers [0]_AR1194" xfId="282"/>
    <cellStyle name="Milliers_AR1194" xfId="283"/>
    <cellStyle name="Mon?taire [0]_AR1194" xfId="284"/>
    <cellStyle name="Mon?taire_AR1194" xfId="285"/>
    <cellStyle name="Monétaire [0]_laroux" xfId="286"/>
    <cellStyle name="Monétaire_laroux" xfId="287"/>
    <cellStyle name="Neutral 2" xfId="288"/>
    <cellStyle name="no dec" xfId="9"/>
    <cellStyle name="Normal" xfId="0" builtinId="0"/>
    <cellStyle name="Normal - Style1" xfId="10"/>
    <cellStyle name="Normal - Style1 2" xfId="289"/>
    <cellStyle name="Normal - Style5" xfId="290"/>
    <cellStyle name="Normal 10" xfId="27"/>
    <cellStyle name="Normal 10 2" xfId="291"/>
    <cellStyle name="Normal 100" xfId="292"/>
    <cellStyle name="Normal 100 2" xfId="293"/>
    <cellStyle name="Normal 11" xfId="28"/>
    <cellStyle name="Normal 11 2" xfId="294"/>
    <cellStyle name="Normal 12" xfId="29"/>
    <cellStyle name="Normal 12 2" xfId="295"/>
    <cellStyle name="Normal 13" xfId="30"/>
    <cellStyle name="Normal 13 2" xfId="296"/>
    <cellStyle name="Normal 14" xfId="31"/>
    <cellStyle name="Normal 14 2" xfId="297"/>
    <cellStyle name="Normal 15" xfId="32"/>
    <cellStyle name="Normal 16" xfId="33"/>
    <cellStyle name="Normal 17" xfId="34"/>
    <cellStyle name="Normal 18" xfId="35"/>
    <cellStyle name="Normal 19" xfId="36"/>
    <cellStyle name="Normal 2" xfId="11"/>
    <cellStyle name="Normal 2 2" xfId="54"/>
    <cellStyle name="Normal 2 2 2" xfId="299"/>
    <cellStyle name="Normal 2 2 3" xfId="298"/>
    <cellStyle name="Normal 2 3" xfId="79"/>
    <cellStyle name="Normal 2 4" xfId="19"/>
    <cellStyle name="Normal 2_TBANKT2" xfId="300"/>
    <cellStyle name="Normal 20" xfId="37"/>
    <cellStyle name="Normal 21" xfId="38"/>
    <cellStyle name="Normal 22" xfId="39"/>
    <cellStyle name="Normal 23" xfId="40"/>
    <cellStyle name="Normal 24" xfId="41"/>
    <cellStyle name="Normal 25" xfId="42"/>
    <cellStyle name="Normal 26" xfId="43"/>
    <cellStyle name="Normal 27" xfId="44"/>
    <cellStyle name="Normal 28" xfId="45"/>
    <cellStyle name="Normal 29" xfId="46"/>
    <cellStyle name="Normal 3" xfId="18"/>
    <cellStyle name="Normal 3 2" xfId="57"/>
    <cellStyle name="Normal 3 2 2" xfId="302"/>
    <cellStyle name="Normal 3 3" xfId="301"/>
    <cellStyle name="Normal 30" xfId="47"/>
    <cellStyle name="Normal 31" xfId="48"/>
    <cellStyle name="Normal 32" xfId="49"/>
    <cellStyle name="Normal 33" xfId="63"/>
    <cellStyle name="Normal 34" xfId="64"/>
    <cellStyle name="Normal 35" xfId="65"/>
    <cellStyle name="Normal 36" xfId="66"/>
    <cellStyle name="Normal 37" xfId="67"/>
    <cellStyle name="Normal 38" xfId="68"/>
    <cellStyle name="Normal 39" xfId="69"/>
    <cellStyle name="Normal 4" xfId="21"/>
    <cellStyle name="Normal 4 2" xfId="52"/>
    <cellStyle name="Normal 4 2 2" xfId="304"/>
    <cellStyle name="Normal 4 3" xfId="305"/>
    <cellStyle name="Normal 4 4" xfId="303"/>
    <cellStyle name="Normal 4 5" xfId="306"/>
    <cellStyle name="Normal 40" xfId="70"/>
    <cellStyle name="Normal 41" xfId="71"/>
    <cellStyle name="Normal 42" xfId="72"/>
    <cellStyle name="Normal 43" xfId="73"/>
    <cellStyle name="Normal 44" xfId="74"/>
    <cellStyle name="Normal 45" xfId="75"/>
    <cellStyle name="Normal 46" xfId="76"/>
    <cellStyle name="Normal 47" xfId="81"/>
    <cellStyle name="Normal 48" xfId="83"/>
    <cellStyle name="Normal 49" xfId="85"/>
    <cellStyle name="Normal 5" xfId="22"/>
    <cellStyle name="Normal 5 2" xfId="59"/>
    <cellStyle name="Normal 5 2 2" xfId="308"/>
    <cellStyle name="Normal 5 3" xfId="309"/>
    <cellStyle name="Normal 5 4" xfId="307"/>
    <cellStyle name="Normal 5 9" xfId="310"/>
    <cellStyle name="Normal 50" xfId="87"/>
    <cellStyle name="Normal 51" xfId="89"/>
    <cellStyle name="Normal 52" xfId="91"/>
    <cellStyle name="Normal 53" xfId="93"/>
    <cellStyle name="Normal 54" xfId="95"/>
    <cellStyle name="Normal 55" xfId="96"/>
    <cellStyle name="Normal 56" xfId="99"/>
    <cellStyle name="Normal 57" xfId="100"/>
    <cellStyle name="Normal 58" xfId="101"/>
    <cellStyle name="Normal 59" xfId="102"/>
    <cellStyle name="Normal 6" xfId="23"/>
    <cellStyle name="Normal 6 2" xfId="312"/>
    <cellStyle name="Normal 6 3" xfId="311"/>
    <cellStyle name="Normal 60" xfId="103"/>
    <cellStyle name="Normal 61" xfId="104"/>
    <cellStyle name="Normal 62" xfId="105"/>
    <cellStyle name="Normal 63" xfId="106"/>
    <cellStyle name="Normal 64" xfId="107"/>
    <cellStyle name="Normal 65" xfId="108"/>
    <cellStyle name="Normal 66" xfId="109"/>
    <cellStyle name="Normal 67" xfId="110"/>
    <cellStyle name="Normal 68" xfId="111"/>
    <cellStyle name="Normal 69" xfId="112"/>
    <cellStyle name="Normal 7" xfId="24"/>
    <cellStyle name="Normal 7 2" xfId="313"/>
    <cellStyle name="Normal 70" xfId="113"/>
    <cellStyle name="Normal 71" xfId="114"/>
    <cellStyle name="Normal 72" xfId="115"/>
    <cellStyle name="Normal 73" xfId="116"/>
    <cellStyle name="Normal 74" xfId="16"/>
    <cellStyle name="Normal 75" xfId="118"/>
    <cellStyle name="Normal 76" xfId="343"/>
    <cellStyle name="Normal 8" xfId="25"/>
    <cellStyle name="Normal 8 2" xfId="314"/>
    <cellStyle name="Normal 9" xfId="26"/>
    <cellStyle name="Normal 9 2" xfId="315"/>
    <cellStyle name="Normal_bs&amp;plt1" xfId="12"/>
    <cellStyle name="Normal_CE-Thai" xfId="13"/>
    <cellStyle name="Normal0" xfId="316"/>
    <cellStyle name="Note 2" xfId="317"/>
    <cellStyle name="Output 2" xfId="318"/>
    <cellStyle name="Output Amounts" xfId="319"/>
    <cellStyle name="Output Line Items" xfId="320"/>
    <cellStyle name="PageSubTitle" xfId="321"/>
    <cellStyle name="PageTitle" xfId="322"/>
    <cellStyle name="Percent [0]" xfId="323"/>
    <cellStyle name="Percent [00]" xfId="324"/>
    <cellStyle name="Percent [2]" xfId="14"/>
    <cellStyle name="Percent 10" xfId="94"/>
    <cellStyle name="Percent 11" xfId="97"/>
    <cellStyle name="Percent 11 2" xfId="325"/>
    <cellStyle name="Percent 12" xfId="98"/>
    <cellStyle name="Percent 2" xfId="56"/>
    <cellStyle name="Percent 2 2" xfId="327"/>
    <cellStyle name="Percent 2 3" xfId="326"/>
    <cellStyle name="Percent 3" xfId="80"/>
    <cellStyle name="Percent 3 2" xfId="328"/>
    <cellStyle name="Percent 4" xfId="82"/>
    <cellStyle name="Percent 5" xfId="84"/>
    <cellStyle name="Percent 6" xfId="86"/>
    <cellStyle name="Percent 7" xfId="88"/>
    <cellStyle name="Percent 8" xfId="90"/>
    <cellStyle name="Percent 9" xfId="92"/>
    <cellStyle name="PERCENTAGE" xfId="329"/>
    <cellStyle name="PLAN" xfId="330"/>
    <cellStyle name="PrePop Currency (0)" xfId="331"/>
    <cellStyle name="PrePop Currency (2)" xfId="332"/>
    <cellStyle name="PrePop Units (0)" xfId="333"/>
    <cellStyle name="PrePop Units (1)" xfId="334"/>
    <cellStyle name="PrePop Units (2)" xfId="335"/>
    <cellStyle name="PSChar" xfId="336"/>
    <cellStyle name="PSDate" xfId="337"/>
    <cellStyle name="PSDec" xfId="338"/>
    <cellStyle name="PSHeading" xfId="339"/>
    <cellStyle name="PSInt" xfId="340"/>
    <cellStyle name="PSSpacer" xfId="341"/>
    <cellStyle name="pwstyle" xfId="342"/>
    <cellStyle name="Quantity" xfId="15"/>
    <cellStyle name="RevList" xfId="344"/>
    <cellStyle name="SCH1" xfId="345"/>
    <cellStyle name="Standard_9912(4)" xfId="346"/>
    <cellStyle name="Style 1" xfId="347"/>
    <cellStyle name="style1" xfId="348"/>
    <cellStyle name="SubHeading" xfId="349"/>
    <cellStyle name="Subtotal" xfId="350"/>
    <cellStyle name="Text Indent A" xfId="351"/>
    <cellStyle name="Text Indent B" xfId="352"/>
    <cellStyle name="Text Indent C" xfId="353"/>
    <cellStyle name="Title 2" xfId="354"/>
    <cellStyle name="Total 2" xfId="355"/>
    <cellStyle name="Warning Text 2" xfId="356"/>
    <cellStyle name="wrap" xfId="357"/>
    <cellStyle name="ｵﾒﾁ｡ﾒﾃ爼ﾗ靉ﾁ篦ｧﾋﾅﾒﾂﾁﾔｵﾔ" xfId="358"/>
    <cellStyle name="เครื่องหมายเปอร์เซ็นต์_Book1" xfId="359"/>
    <cellStyle name="เครื่องหมายจุลภาค [0]" xfId="360"/>
    <cellStyle name="เครื่องหมายจุลภาค_120010" xfId="361"/>
    <cellStyle name="เครื่องหมายสกุลเงิน [0]" xfId="362"/>
    <cellStyle name="เครื่องหมายสกุลเงิน_Aua Language" xfId="363"/>
    <cellStyle name="เชื่อมโยงหลายมิติ" xfId="364"/>
    <cellStyle name="เซลล์ตรวจสอบ" xfId="365"/>
    <cellStyle name="เซลล์ที่มีการเชื่อมโยง" xfId="366"/>
    <cellStyle name="แย่" xfId="367"/>
    <cellStyle name="แสดงผล" xfId="368"/>
    <cellStyle name="การคำนวณ" xfId="369"/>
    <cellStyle name="ข้อความเตือน" xfId="370"/>
    <cellStyle name="ข้อความอธิบาย" xfId="371"/>
    <cellStyle name="ชื่อเรื่อง" xfId="372"/>
    <cellStyle name="ดี" xfId="373"/>
    <cellStyle name="ตามการเชื่อมโยงหลายมิติ" xfId="374"/>
    <cellStyle name="น้บะภฒ_95" xfId="375"/>
    <cellStyle name="ปกติ 2" xfId="376"/>
    <cellStyle name="ปกติ_01-Planing_&amp;_Booking" xfId="377"/>
    <cellStyle name="ป้อนค่า" xfId="378"/>
    <cellStyle name="ปานกลาง" xfId="379"/>
    <cellStyle name="ผลรวม" xfId="380"/>
    <cellStyle name="ฤ?ธถ [0]_95" xfId="381"/>
    <cellStyle name="ฤ?ธถ_95" xfId="382"/>
    <cellStyle name="ฤธถ [0]_95" xfId="383"/>
    <cellStyle name="ฤธถ_95" xfId="384"/>
    <cellStyle name="ล๋ศญ [0]_95" xfId="385"/>
    <cellStyle name="ล๋ศญ_95" xfId="386"/>
    <cellStyle name="วฅมุ_4ฟ๙ฝวภ๛" xfId="387"/>
    <cellStyle name="ส่วนที่ถูกเน้น1" xfId="388"/>
    <cellStyle name="ส่วนที่ถูกเน้น2" xfId="389"/>
    <cellStyle name="ส่วนที่ถูกเน้น3" xfId="390"/>
    <cellStyle name="ส่วนที่ถูกเน้น4" xfId="391"/>
    <cellStyle name="ส่วนที่ถูกเน้น5" xfId="392"/>
    <cellStyle name="ส่วนที่ถูกเน้น6" xfId="393"/>
    <cellStyle name="หมายเหตุ" xfId="394"/>
    <cellStyle name="หัวเรื่อง 1" xfId="395"/>
    <cellStyle name="หัวเรื่อง 2" xfId="396"/>
    <cellStyle name="หัวเรื่อง 3" xfId="397"/>
    <cellStyle name="หัวเรื่อง 4" xfId="398"/>
    <cellStyle name="一般_0006(1)" xfId="399"/>
    <cellStyle name="千分位[0]_LC (2)" xfId="400"/>
    <cellStyle name="千分位_LC (2)" xfId="401"/>
    <cellStyle name="未定義" xfId="402"/>
    <cellStyle name="桁区切り_Receivable Dec" xfId="403"/>
    <cellStyle name="標準_AR562売上出来高確認表印刷_帳票レイアウト" xfId="404"/>
    <cellStyle name="爼ﾗ靉ﾁ篦ｧﾋﾅﾒﾂﾁﾔｵﾔ" xfId="405"/>
    <cellStyle name="貨幣 [0]_liz-ss" xfId="406"/>
    <cellStyle name="貨幣[0]_LC (2)" xfId="407"/>
    <cellStyle name="貨幣_LC (2)" xfId="408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8"/>
  <sheetViews>
    <sheetView showGridLines="0" view="pageBreakPreview" zoomScale="55" zoomScaleNormal="100" zoomScaleSheetLayoutView="55" workbookViewId="0"/>
  </sheetViews>
  <sheetFormatPr defaultColWidth="9.33203125" defaultRowHeight="24" customHeight="1"/>
  <cols>
    <col min="1" max="1" width="45" style="33" customWidth="1"/>
    <col min="2" max="2" width="16.109375" style="33" customWidth="1"/>
    <col min="3" max="3" width="20.109375" style="33" customWidth="1"/>
    <col min="4" max="4" width="1.88671875" style="33" customWidth="1"/>
    <col min="5" max="5" width="20.109375" style="33" customWidth="1"/>
    <col min="6" max="6" width="1.88671875" style="33" customWidth="1"/>
    <col min="7" max="7" width="20.109375" style="33" customWidth="1"/>
    <col min="8" max="8" width="1.88671875" style="33" customWidth="1"/>
    <col min="9" max="9" width="24" style="33" customWidth="1"/>
    <col min="10" max="10" width="1.88671875" style="33" customWidth="1"/>
    <col min="11" max="11" width="20.109375" style="33" customWidth="1"/>
    <col min="12" max="256" width="9.33203125" style="33"/>
    <col min="257" max="257" width="44.33203125" style="33" customWidth="1"/>
    <col min="258" max="258" width="2.44140625" style="33" customWidth="1"/>
    <col min="259" max="259" width="19.88671875" style="33" customWidth="1"/>
    <col min="260" max="260" width="2.44140625" style="33" customWidth="1"/>
    <col min="261" max="261" width="19.88671875" style="33" customWidth="1"/>
    <col min="262" max="262" width="2.44140625" style="33" customWidth="1"/>
    <col min="263" max="263" width="19.88671875" style="33" customWidth="1"/>
    <col min="264" max="264" width="2.44140625" style="33" customWidth="1"/>
    <col min="265" max="265" width="19.88671875" style="33" customWidth="1"/>
    <col min="266" max="266" width="2.44140625" style="33" customWidth="1"/>
    <col min="267" max="267" width="19.88671875" style="33" customWidth="1"/>
    <col min="268" max="512" width="9.33203125" style="33"/>
    <col min="513" max="513" width="44.33203125" style="33" customWidth="1"/>
    <col min="514" max="514" width="2.44140625" style="33" customWidth="1"/>
    <col min="515" max="515" width="19.88671875" style="33" customWidth="1"/>
    <col min="516" max="516" width="2.44140625" style="33" customWidth="1"/>
    <col min="517" max="517" width="19.88671875" style="33" customWidth="1"/>
    <col min="518" max="518" width="2.44140625" style="33" customWidth="1"/>
    <col min="519" max="519" width="19.88671875" style="33" customWidth="1"/>
    <col min="520" max="520" width="2.44140625" style="33" customWidth="1"/>
    <col min="521" max="521" width="19.88671875" style="33" customWidth="1"/>
    <col min="522" max="522" width="2.44140625" style="33" customWidth="1"/>
    <col min="523" max="523" width="19.88671875" style="33" customWidth="1"/>
    <col min="524" max="768" width="9.33203125" style="33"/>
    <col min="769" max="769" width="44.33203125" style="33" customWidth="1"/>
    <col min="770" max="770" width="2.44140625" style="33" customWidth="1"/>
    <col min="771" max="771" width="19.88671875" style="33" customWidth="1"/>
    <col min="772" max="772" width="2.44140625" style="33" customWidth="1"/>
    <col min="773" max="773" width="19.88671875" style="33" customWidth="1"/>
    <col min="774" max="774" width="2.44140625" style="33" customWidth="1"/>
    <col min="775" max="775" width="19.88671875" style="33" customWidth="1"/>
    <col min="776" max="776" width="2.44140625" style="33" customWidth="1"/>
    <col min="777" max="777" width="19.88671875" style="33" customWidth="1"/>
    <col min="778" max="778" width="2.44140625" style="33" customWidth="1"/>
    <col min="779" max="779" width="19.88671875" style="33" customWidth="1"/>
    <col min="780" max="1024" width="9.33203125" style="33"/>
    <col min="1025" max="1025" width="44.33203125" style="33" customWidth="1"/>
    <col min="1026" max="1026" width="2.44140625" style="33" customWidth="1"/>
    <col min="1027" max="1027" width="19.88671875" style="33" customWidth="1"/>
    <col min="1028" max="1028" width="2.44140625" style="33" customWidth="1"/>
    <col min="1029" max="1029" width="19.88671875" style="33" customWidth="1"/>
    <col min="1030" max="1030" width="2.44140625" style="33" customWidth="1"/>
    <col min="1031" max="1031" width="19.88671875" style="33" customWidth="1"/>
    <col min="1032" max="1032" width="2.44140625" style="33" customWidth="1"/>
    <col min="1033" max="1033" width="19.88671875" style="33" customWidth="1"/>
    <col min="1034" max="1034" width="2.44140625" style="33" customWidth="1"/>
    <col min="1035" max="1035" width="19.88671875" style="33" customWidth="1"/>
    <col min="1036" max="1280" width="9.33203125" style="33"/>
    <col min="1281" max="1281" width="44.33203125" style="33" customWidth="1"/>
    <col min="1282" max="1282" width="2.44140625" style="33" customWidth="1"/>
    <col min="1283" max="1283" width="19.88671875" style="33" customWidth="1"/>
    <col min="1284" max="1284" width="2.44140625" style="33" customWidth="1"/>
    <col min="1285" max="1285" width="19.88671875" style="33" customWidth="1"/>
    <col min="1286" max="1286" width="2.44140625" style="33" customWidth="1"/>
    <col min="1287" max="1287" width="19.88671875" style="33" customWidth="1"/>
    <col min="1288" max="1288" width="2.44140625" style="33" customWidth="1"/>
    <col min="1289" max="1289" width="19.88671875" style="33" customWidth="1"/>
    <col min="1290" max="1290" width="2.44140625" style="33" customWidth="1"/>
    <col min="1291" max="1291" width="19.88671875" style="33" customWidth="1"/>
    <col min="1292" max="1536" width="9.33203125" style="33"/>
    <col min="1537" max="1537" width="44.33203125" style="33" customWidth="1"/>
    <col min="1538" max="1538" width="2.44140625" style="33" customWidth="1"/>
    <col min="1539" max="1539" width="19.88671875" style="33" customWidth="1"/>
    <col min="1540" max="1540" width="2.44140625" style="33" customWidth="1"/>
    <col min="1541" max="1541" width="19.88671875" style="33" customWidth="1"/>
    <col min="1542" max="1542" width="2.44140625" style="33" customWidth="1"/>
    <col min="1543" max="1543" width="19.88671875" style="33" customWidth="1"/>
    <col min="1544" max="1544" width="2.44140625" style="33" customWidth="1"/>
    <col min="1545" max="1545" width="19.88671875" style="33" customWidth="1"/>
    <col min="1546" max="1546" width="2.44140625" style="33" customWidth="1"/>
    <col min="1547" max="1547" width="19.88671875" style="33" customWidth="1"/>
    <col min="1548" max="1792" width="9.33203125" style="33"/>
    <col min="1793" max="1793" width="44.33203125" style="33" customWidth="1"/>
    <col min="1794" max="1794" width="2.44140625" style="33" customWidth="1"/>
    <col min="1795" max="1795" width="19.88671875" style="33" customWidth="1"/>
    <col min="1796" max="1796" width="2.44140625" style="33" customWidth="1"/>
    <col min="1797" max="1797" width="19.88671875" style="33" customWidth="1"/>
    <col min="1798" max="1798" width="2.44140625" style="33" customWidth="1"/>
    <col min="1799" max="1799" width="19.88671875" style="33" customWidth="1"/>
    <col min="1800" max="1800" width="2.44140625" style="33" customWidth="1"/>
    <col min="1801" max="1801" width="19.88671875" style="33" customWidth="1"/>
    <col min="1802" max="1802" width="2.44140625" style="33" customWidth="1"/>
    <col min="1803" max="1803" width="19.88671875" style="33" customWidth="1"/>
    <col min="1804" max="2048" width="9.33203125" style="33"/>
    <col min="2049" max="2049" width="44.33203125" style="33" customWidth="1"/>
    <col min="2050" max="2050" width="2.44140625" style="33" customWidth="1"/>
    <col min="2051" max="2051" width="19.88671875" style="33" customWidth="1"/>
    <col min="2052" max="2052" width="2.44140625" style="33" customWidth="1"/>
    <col min="2053" max="2053" width="19.88671875" style="33" customWidth="1"/>
    <col min="2054" max="2054" width="2.44140625" style="33" customWidth="1"/>
    <col min="2055" max="2055" width="19.88671875" style="33" customWidth="1"/>
    <col min="2056" max="2056" width="2.44140625" style="33" customWidth="1"/>
    <col min="2057" max="2057" width="19.88671875" style="33" customWidth="1"/>
    <col min="2058" max="2058" width="2.44140625" style="33" customWidth="1"/>
    <col min="2059" max="2059" width="19.88671875" style="33" customWidth="1"/>
    <col min="2060" max="2304" width="9.33203125" style="33"/>
    <col min="2305" max="2305" width="44.33203125" style="33" customWidth="1"/>
    <col min="2306" max="2306" width="2.44140625" style="33" customWidth="1"/>
    <col min="2307" max="2307" width="19.88671875" style="33" customWidth="1"/>
    <col min="2308" max="2308" width="2.44140625" style="33" customWidth="1"/>
    <col min="2309" max="2309" width="19.88671875" style="33" customWidth="1"/>
    <col min="2310" max="2310" width="2.44140625" style="33" customWidth="1"/>
    <col min="2311" max="2311" width="19.88671875" style="33" customWidth="1"/>
    <col min="2312" max="2312" width="2.44140625" style="33" customWidth="1"/>
    <col min="2313" max="2313" width="19.88671875" style="33" customWidth="1"/>
    <col min="2314" max="2314" width="2.44140625" style="33" customWidth="1"/>
    <col min="2315" max="2315" width="19.88671875" style="33" customWidth="1"/>
    <col min="2316" max="2560" width="9.33203125" style="33"/>
    <col min="2561" max="2561" width="44.33203125" style="33" customWidth="1"/>
    <col min="2562" max="2562" width="2.44140625" style="33" customWidth="1"/>
    <col min="2563" max="2563" width="19.88671875" style="33" customWidth="1"/>
    <col min="2564" max="2564" width="2.44140625" style="33" customWidth="1"/>
    <col min="2565" max="2565" width="19.88671875" style="33" customWidth="1"/>
    <col min="2566" max="2566" width="2.44140625" style="33" customWidth="1"/>
    <col min="2567" max="2567" width="19.88671875" style="33" customWidth="1"/>
    <col min="2568" max="2568" width="2.44140625" style="33" customWidth="1"/>
    <col min="2569" max="2569" width="19.88671875" style="33" customWidth="1"/>
    <col min="2570" max="2570" width="2.44140625" style="33" customWidth="1"/>
    <col min="2571" max="2571" width="19.88671875" style="33" customWidth="1"/>
    <col min="2572" max="2816" width="9.33203125" style="33"/>
    <col min="2817" max="2817" width="44.33203125" style="33" customWidth="1"/>
    <col min="2818" max="2818" width="2.44140625" style="33" customWidth="1"/>
    <col min="2819" max="2819" width="19.88671875" style="33" customWidth="1"/>
    <col min="2820" max="2820" width="2.44140625" style="33" customWidth="1"/>
    <col min="2821" max="2821" width="19.88671875" style="33" customWidth="1"/>
    <col min="2822" max="2822" width="2.44140625" style="33" customWidth="1"/>
    <col min="2823" max="2823" width="19.88671875" style="33" customWidth="1"/>
    <col min="2824" max="2824" width="2.44140625" style="33" customWidth="1"/>
    <col min="2825" max="2825" width="19.88671875" style="33" customWidth="1"/>
    <col min="2826" max="2826" width="2.44140625" style="33" customWidth="1"/>
    <col min="2827" max="2827" width="19.88671875" style="33" customWidth="1"/>
    <col min="2828" max="3072" width="9.33203125" style="33"/>
    <col min="3073" max="3073" width="44.33203125" style="33" customWidth="1"/>
    <col min="3074" max="3074" width="2.44140625" style="33" customWidth="1"/>
    <col min="3075" max="3075" width="19.88671875" style="33" customWidth="1"/>
    <col min="3076" max="3076" width="2.44140625" style="33" customWidth="1"/>
    <col min="3077" max="3077" width="19.88671875" style="33" customWidth="1"/>
    <col min="3078" max="3078" width="2.44140625" style="33" customWidth="1"/>
    <col min="3079" max="3079" width="19.88671875" style="33" customWidth="1"/>
    <col min="3080" max="3080" width="2.44140625" style="33" customWidth="1"/>
    <col min="3081" max="3081" width="19.88671875" style="33" customWidth="1"/>
    <col min="3082" max="3082" width="2.44140625" style="33" customWidth="1"/>
    <col min="3083" max="3083" width="19.88671875" style="33" customWidth="1"/>
    <col min="3084" max="3328" width="9.33203125" style="33"/>
    <col min="3329" max="3329" width="44.33203125" style="33" customWidth="1"/>
    <col min="3330" max="3330" width="2.44140625" style="33" customWidth="1"/>
    <col min="3331" max="3331" width="19.88671875" style="33" customWidth="1"/>
    <col min="3332" max="3332" width="2.44140625" style="33" customWidth="1"/>
    <col min="3333" max="3333" width="19.88671875" style="33" customWidth="1"/>
    <col min="3334" max="3334" width="2.44140625" style="33" customWidth="1"/>
    <col min="3335" max="3335" width="19.88671875" style="33" customWidth="1"/>
    <col min="3336" max="3336" width="2.44140625" style="33" customWidth="1"/>
    <col min="3337" max="3337" width="19.88671875" style="33" customWidth="1"/>
    <col min="3338" max="3338" width="2.44140625" style="33" customWidth="1"/>
    <col min="3339" max="3339" width="19.88671875" style="33" customWidth="1"/>
    <col min="3340" max="3584" width="9.33203125" style="33"/>
    <col min="3585" max="3585" width="44.33203125" style="33" customWidth="1"/>
    <col min="3586" max="3586" width="2.44140625" style="33" customWidth="1"/>
    <col min="3587" max="3587" width="19.88671875" style="33" customWidth="1"/>
    <col min="3588" max="3588" width="2.44140625" style="33" customWidth="1"/>
    <col min="3589" max="3589" width="19.88671875" style="33" customWidth="1"/>
    <col min="3590" max="3590" width="2.44140625" style="33" customWidth="1"/>
    <col min="3591" max="3591" width="19.88671875" style="33" customWidth="1"/>
    <col min="3592" max="3592" width="2.44140625" style="33" customWidth="1"/>
    <col min="3593" max="3593" width="19.88671875" style="33" customWidth="1"/>
    <col min="3594" max="3594" width="2.44140625" style="33" customWidth="1"/>
    <col min="3595" max="3595" width="19.88671875" style="33" customWidth="1"/>
    <col min="3596" max="3840" width="9.33203125" style="33"/>
    <col min="3841" max="3841" width="44.33203125" style="33" customWidth="1"/>
    <col min="3842" max="3842" width="2.44140625" style="33" customWidth="1"/>
    <col min="3843" max="3843" width="19.88671875" style="33" customWidth="1"/>
    <col min="3844" max="3844" width="2.44140625" style="33" customWidth="1"/>
    <col min="3845" max="3845" width="19.88671875" style="33" customWidth="1"/>
    <col min="3846" max="3846" width="2.44140625" style="33" customWidth="1"/>
    <col min="3847" max="3847" width="19.88671875" style="33" customWidth="1"/>
    <col min="3848" max="3848" width="2.44140625" style="33" customWidth="1"/>
    <col min="3849" max="3849" width="19.88671875" style="33" customWidth="1"/>
    <col min="3850" max="3850" width="2.44140625" style="33" customWidth="1"/>
    <col min="3851" max="3851" width="19.88671875" style="33" customWidth="1"/>
    <col min="3852" max="4096" width="9.33203125" style="33"/>
    <col min="4097" max="4097" width="44.33203125" style="33" customWidth="1"/>
    <col min="4098" max="4098" width="2.44140625" style="33" customWidth="1"/>
    <col min="4099" max="4099" width="19.88671875" style="33" customWidth="1"/>
    <col min="4100" max="4100" width="2.44140625" style="33" customWidth="1"/>
    <col min="4101" max="4101" width="19.88671875" style="33" customWidth="1"/>
    <col min="4102" max="4102" width="2.44140625" style="33" customWidth="1"/>
    <col min="4103" max="4103" width="19.88671875" style="33" customWidth="1"/>
    <col min="4104" max="4104" width="2.44140625" style="33" customWidth="1"/>
    <col min="4105" max="4105" width="19.88671875" style="33" customWidth="1"/>
    <col min="4106" max="4106" width="2.44140625" style="33" customWidth="1"/>
    <col min="4107" max="4107" width="19.88671875" style="33" customWidth="1"/>
    <col min="4108" max="4352" width="9.33203125" style="33"/>
    <col min="4353" max="4353" width="44.33203125" style="33" customWidth="1"/>
    <col min="4354" max="4354" width="2.44140625" style="33" customWidth="1"/>
    <col min="4355" max="4355" width="19.88671875" style="33" customWidth="1"/>
    <col min="4356" max="4356" width="2.44140625" style="33" customWidth="1"/>
    <col min="4357" max="4357" width="19.88671875" style="33" customWidth="1"/>
    <col min="4358" max="4358" width="2.44140625" style="33" customWidth="1"/>
    <col min="4359" max="4359" width="19.88671875" style="33" customWidth="1"/>
    <col min="4360" max="4360" width="2.44140625" style="33" customWidth="1"/>
    <col min="4361" max="4361" width="19.88671875" style="33" customWidth="1"/>
    <col min="4362" max="4362" width="2.44140625" style="33" customWidth="1"/>
    <col min="4363" max="4363" width="19.88671875" style="33" customWidth="1"/>
    <col min="4364" max="4608" width="9.33203125" style="33"/>
    <col min="4609" max="4609" width="44.33203125" style="33" customWidth="1"/>
    <col min="4610" max="4610" width="2.44140625" style="33" customWidth="1"/>
    <col min="4611" max="4611" width="19.88671875" style="33" customWidth="1"/>
    <col min="4612" max="4612" width="2.44140625" style="33" customWidth="1"/>
    <col min="4613" max="4613" width="19.88671875" style="33" customWidth="1"/>
    <col min="4614" max="4614" width="2.44140625" style="33" customWidth="1"/>
    <col min="4615" max="4615" width="19.88671875" style="33" customWidth="1"/>
    <col min="4616" max="4616" width="2.44140625" style="33" customWidth="1"/>
    <col min="4617" max="4617" width="19.88671875" style="33" customWidth="1"/>
    <col min="4618" max="4618" width="2.44140625" style="33" customWidth="1"/>
    <col min="4619" max="4619" width="19.88671875" style="33" customWidth="1"/>
    <col min="4620" max="4864" width="9.33203125" style="33"/>
    <col min="4865" max="4865" width="44.33203125" style="33" customWidth="1"/>
    <col min="4866" max="4866" width="2.44140625" style="33" customWidth="1"/>
    <col min="4867" max="4867" width="19.88671875" style="33" customWidth="1"/>
    <col min="4868" max="4868" width="2.44140625" style="33" customWidth="1"/>
    <col min="4869" max="4869" width="19.88671875" style="33" customWidth="1"/>
    <col min="4870" max="4870" width="2.44140625" style="33" customWidth="1"/>
    <col min="4871" max="4871" width="19.88671875" style="33" customWidth="1"/>
    <col min="4872" max="4872" width="2.44140625" style="33" customWidth="1"/>
    <col min="4873" max="4873" width="19.88671875" style="33" customWidth="1"/>
    <col min="4874" max="4874" width="2.44140625" style="33" customWidth="1"/>
    <col min="4875" max="4875" width="19.88671875" style="33" customWidth="1"/>
    <col min="4876" max="5120" width="9.33203125" style="33"/>
    <col min="5121" max="5121" width="44.33203125" style="33" customWidth="1"/>
    <col min="5122" max="5122" width="2.44140625" style="33" customWidth="1"/>
    <col min="5123" max="5123" width="19.88671875" style="33" customWidth="1"/>
    <col min="5124" max="5124" width="2.44140625" style="33" customWidth="1"/>
    <col min="5125" max="5125" width="19.88671875" style="33" customWidth="1"/>
    <col min="5126" max="5126" width="2.44140625" style="33" customWidth="1"/>
    <col min="5127" max="5127" width="19.88671875" style="33" customWidth="1"/>
    <col min="5128" max="5128" width="2.44140625" style="33" customWidth="1"/>
    <col min="5129" max="5129" width="19.88671875" style="33" customWidth="1"/>
    <col min="5130" max="5130" width="2.44140625" style="33" customWidth="1"/>
    <col min="5131" max="5131" width="19.88671875" style="33" customWidth="1"/>
    <col min="5132" max="5376" width="9.33203125" style="33"/>
    <col min="5377" max="5377" width="44.33203125" style="33" customWidth="1"/>
    <col min="5378" max="5378" width="2.44140625" style="33" customWidth="1"/>
    <col min="5379" max="5379" width="19.88671875" style="33" customWidth="1"/>
    <col min="5380" max="5380" width="2.44140625" style="33" customWidth="1"/>
    <col min="5381" max="5381" width="19.88671875" style="33" customWidth="1"/>
    <col min="5382" max="5382" width="2.44140625" style="33" customWidth="1"/>
    <col min="5383" max="5383" width="19.88671875" style="33" customWidth="1"/>
    <col min="5384" max="5384" width="2.44140625" style="33" customWidth="1"/>
    <col min="5385" max="5385" width="19.88671875" style="33" customWidth="1"/>
    <col min="5386" max="5386" width="2.44140625" style="33" customWidth="1"/>
    <col min="5387" max="5387" width="19.88671875" style="33" customWidth="1"/>
    <col min="5388" max="5632" width="9.33203125" style="33"/>
    <col min="5633" max="5633" width="44.33203125" style="33" customWidth="1"/>
    <col min="5634" max="5634" width="2.44140625" style="33" customWidth="1"/>
    <col min="5635" max="5635" width="19.88671875" style="33" customWidth="1"/>
    <col min="5636" max="5636" width="2.44140625" style="33" customWidth="1"/>
    <col min="5637" max="5637" width="19.88671875" style="33" customWidth="1"/>
    <col min="5638" max="5638" width="2.44140625" style="33" customWidth="1"/>
    <col min="5639" max="5639" width="19.88671875" style="33" customWidth="1"/>
    <col min="5640" max="5640" width="2.44140625" style="33" customWidth="1"/>
    <col min="5641" max="5641" width="19.88671875" style="33" customWidth="1"/>
    <col min="5642" max="5642" width="2.44140625" style="33" customWidth="1"/>
    <col min="5643" max="5643" width="19.88671875" style="33" customWidth="1"/>
    <col min="5644" max="5888" width="9.33203125" style="33"/>
    <col min="5889" max="5889" width="44.33203125" style="33" customWidth="1"/>
    <col min="5890" max="5890" width="2.44140625" style="33" customWidth="1"/>
    <col min="5891" max="5891" width="19.88671875" style="33" customWidth="1"/>
    <col min="5892" max="5892" width="2.44140625" style="33" customWidth="1"/>
    <col min="5893" max="5893" width="19.88671875" style="33" customWidth="1"/>
    <col min="5894" max="5894" width="2.44140625" style="33" customWidth="1"/>
    <col min="5895" max="5895" width="19.88671875" style="33" customWidth="1"/>
    <col min="5896" max="5896" width="2.44140625" style="33" customWidth="1"/>
    <col min="5897" max="5897" width="19.88671875" style="33" customWidth="1"/>
    <col min="5898" max="5898" width="2.44140625" style="33" customWidth="1"/>
    <col min="5899" max="5899" width="19.88671875" style="33" customWidth="1"/>
    <col min="5900" max="6144" width="9.33203125" style="33"/>
    <col min="6145" max="6145" width="44.33203125" style="33" customWidth="1"/>
    <col min="6146" max="6146" width="2.44140625" style="33" customWidth="1"/>
    <col min="6147" max="6147" width="19.88671875" style="33" customWidth="1"/>
    <col min="6148" max="6148" width="2.44140625" style="33" customWidth="1"/>
    <col min="6149" max="6149" width="19.88671875" style="33" customWidth="1"/>
    <col min="6150" max="6150" width="2.44140625" style="33" customWidth="1"/>
    <col min="6151" max="6151" width="19.88671875" style="33" customWidth="1"/>
    <col min="6152" max="6152" width="2.44140625" style="33" customWidth="1"/>
    <col min="6153" max="6153" width="19.88671875" style="33" customWidth="1"/>
    <col min="6154" max="6154" width="2.44140625" style="33" customWidth="1"/>
    <col min="6155" max="6155" width="19.88671875" style="33" customWidth="1"/>
    <col min="6156" max="6400" width="9.33203125" style="33"/>
    <col min="6401" max="6401" width="44.33203125" style="33" customWidth="1"/>
    <col min="6402" max="6402" width="2.44140625" style="33" customWidth="1"/>
    <col min="6403" max="6403" width="19.88671875" style="33" customWidth="1"/>
    <col min="6404" max="6404" width="2.44140625" style="33" customWidth="1"/>
    <col min="6405" max="6405" width="19.88671875" style="33" customWidth="1"/>
    <col min="6406" max="6406" width="2.44140625" style="33" customWidth="1"/>
    <col min="6407" max="6407" width="19.88671875" style="33" customWidth="1"/>
    <col min="6408" max="6408" width="2.44140625" style="33" customWidth="1"/>
    <col min="6409" max="6409" width="19.88671875" style="33" customWidth="1"/>
    <col min="6410" max="6410" width="2.44140625" style="33" customWidth="1"/>
    <col min="6411" max="6411" width="19.88671875" style="33" customWidth="1"/>
    <col min="6412" max="6656" width="9.33203125" style="33"/>
    <col min="6657" max="6657" width="44.33203125" style="33" customWidth="1"/>
    <col min="6658" max="6658" width="2.44140625" style="33" customWidth="1"/>
    <col min="6659" max="6659" width="19.88671875" style="33" customWidth="1"/>
    <col min="6660" max="6660" width="2.44140625" style="33" customWidth="1"/>
    <col min="6661" max="6661" width="19.88671875" style="33" customWidth="1"/>
    <col min="6662" max="6662" width="2.44140625" style="33" customWidth="1"/>
    <col min="6663" max="6663" width="19.88671875" style="33" customWidth="1"/>
    <col min="6664" max="6664" width="2.44140625" style="33" customWidth="1"/>
    <col min="6665" max="6665" width="19.88671875" style="33" customWidth="1"/>
    <col min="6666" max="6666" width="2.44140625" style="33" customWidth="1"/>
    <col min="6667" max="6667" width="19.88671875" style="33" customWidth="1"/>
    <col min="6668" max="6912" width="9.33203125" style="33"/>
    <col min="6913" max="6913" width="44.33203125" style="33" customWidth="1"/>
    <col min="6914" max="6914" width="2.44140625" style="33" customWidth="1"/>
    <col min="6915" max="6915" width="19.88671875" style="33" customWidth="1"/>
    <col min="6916" max="6916" width="2.44140625" style="33" customWidth="1"/>
    <col min="6917" max="6917" width="19.88671875" style="33" customWidth="1"/>
    <col min="6918" max="6918" width="2.44140625" style="33" customWidth="1"/>
    <col min="6919" max="6919" width="19.88671875" style="33" customWidth="1"/>
    <col min="6920" max="6920" width="2.44140625" style="33" customWidth="1"/>
    <col min="6921" max="6921" width="19.88671875" style="33" customWidth="1"/>
    <col min="6922" max="6922" width="2.44140625" style="33" customWidth="1"/>
    <col min="6923" max="6923" width="19.88671875" style="33" customWidth="1"/>
    <col min="6924" max="7168" width="9.33203125" style="33"/>
    <col min="7169" max="7169" width="44.33203125" style="33" customWidth="1"/>
    <col min="7170" max="7170" width="2.44140625" style="33" customWidth="1"/>
    <col min="7171" max="7171" width="19.88671875" style="33" customWidth="1"/>
    <col min="7172" max="7172" width="2.44140625" style="33" customWidth="1"/>
    <col min="7173" max="7173" width="19.88671875" style="33" customWidth="1"/>
    <col min="7174" max="7174" width="2.44140625" style="33" customWidth="1"/>
    <col min="7175" max="7175" width="19.88671875" style="33" customWidth="1"/>
    <col min="7176" max="7176" width="2.44140625" style="33" customWidth="1"/>
    <col min="7177" max="7177" width="19.88671875" style="33" customWidth="1"/>
    <col min="7178" max="7178" width="2.44140625" style="33" customWidth="1"/>
    <col min="7179" max="7179" width="19.88671875" style="33" customWidth="1"/>
    <col min="7180" max="7424" width="9.33203125" style="33"/>
    <col min="7425" max="7425" width="44.33203125" style="33" customWidth="1"/>
    <col min="7426" max="7426" width="2.44140625" style="33" customWidth="1"/>
    <col min="7427" max="7427" width="19.88671875" style="33" customWidth="1"/>
    <col min="7428" max="7428" width="2.44140625" style="33" customWidth="1"/>
    <col min="7429" max="7429" width="19.88671875" style="33" customWidth="1"/>
    <col min="7430" max="7430" width="2.44140625" style="33" customWidth="1"/>
    <col min="7431" max="7431" width="19.88671875" style="33" customWidth="1"/>
    <col min="7432" max="7432" width="2.44140625" style="33" customWidth="1"/>
    <col min="7433" max="7433" width="19.88671875" style="33" customWidth="1"/>
    <col min="7434" max="7434" width="2.44140625" style="33" customWidth="1"/>
    <col min="7435" max="7435" width="19.88671875" style="33" customWidth="1"/>
    <col min="7436" max="7680" width="9.33203125" style="33"/>
    <col min="7681" max="7681" width="44.33203125" style="33" customWidth="1"/>
    <col min="7682" max="7682" width="2.44140625" style="33" customWidth="1"/>
    <col min="7683" max="7683" width="19.88671875" style="33" customWidth="1"/>
    <col min="7684" max="7684" width="2.44140625" style="33" customWidth="1"/>
    <col min="7685" max="7685" width="19.88671875" style="33" customWidth="1"/>
    <col min="7686" max="7686" width="2.44140625" style="33" customWidth="1"/>
    <col min="7687" max="7687" width="19.88671875" style="33" customWidth="1"/>
    <col min="7688" max="7688" width="2.44140625" style="33" customWidth="1"/>
    <col min="7689" max="7689" width="19.88671875" style="33" customWidth="1"/>
    <col min="7690" max="7690" width="2.44140625" style="33" customWidth="1"/>
    <col min="7691" max="7691" width="19.88671875" style="33" customWidth="1"/>
    <col min="7692" max="7936" width="9.33203125" style="33"/>
    <col min="7937" max="7937" width="44.33203125" style="33" customWidth="1"/>
    <col min="7938" max="7938" width="2.44140625" style="33" customWidth="1"/>
    <col min="7939" max="7939" width="19.88671875" style="33" customWidth="1"/>
    <col min="7940" max="7940" width="2.44140625" style="33" customWidth="1"/>
    <col min="7941" max="7941" width="19.88671875" style="33" customWidth="1"/>
    <col min="7942" max="7942" width="2.44140625" style="33" customWidth="1"/>
    <col min="7943" max="7943" width="19.88671875" style="33" customWidth="1"/>
    <col min="7944" max="7944" width="2.44140625" style="33" customWidth="1"/>
    <col min="7945" max="7945" width="19.88671875" style="33" customWidth="1"/>
    <col min="7946" max="7946" width="2.44140625" style="33" customWidth="1"/>
    <col min="7947" max="7947" width="19.88671875" style="33" customWidth="1"/>
    <col min="7948" max="8192" width="9.33203125" style="33"/>
    <col min="8193" max="8193" width="44.33203125" style="33" customWidth="1"/>
    <col min="8194" max="8194" width="2.44140625" style="33" customWidth="1"/>
    <col min="8195" max="8195" width="19.88671875" style="33" customWidth="1"/>
    <col min="8196" max="8196" width="2.44140625" style="33" customWidth="1"/>
    <col min="8197" max="8197" width="19.88671875" style="33" customWidth="1"/>
    <col min="8198" max="8198" width="2.44140625" style="33" customWidth="1"/>
    <col min="8199" max="8199" width="19.88671875" style="33" customWidth="1"/>
    <col min="8200" max="8200" width="2.44140625" style="33" customWidth="1"/>
    <col min="8201" max="8201" width="19.88671875" style="33" customWidth="1"/>
    <col min="8202" max="8202" width="2.44140625" style="33" customWidth="1"/>
    <col min="8203" max="8203" width="19.88671875" style="33" customWidth="1"/>
    <col min="8204" max="8448" width="9.33203125" style="33"/>
    <col min="8449" max="8449" width="44.33203125" style="33" customWidth="1"/>
    <col min="8450" max="8450" width="2.44140625" style="33" customWidth="1"/>
    <col min="8451" max="8451" width="19.88671875" style="33" customWidth="1"/>
    <col min="8452" max="8452" width="2.44140625" style="33" customWidth="1"/>
    <col min="8453" max="8453" width="19.88671875" style="33" customWidth="1"/>
    <col min="8454" max="8454" width="2.44140625" style="33" customWidth="1"/>
    <col min="8455" max="8455" width="19.88671875" style="33" customWidth="1"/>
    <col min="8456" max="8456" width="2.44140625" style="33" customWidth="1"/>
    <col min="8457" max="8457" width="19.88671875" style="33" customWidth="1"/>
    <col min="8458" max="8458" width="2.44140625" style="33" customWidth="1"/>
    <col min="8459" max="8459" width="19.88671875" style="33" customWidth="1"/>
    <col min="8460" max="8704" width="9.33203125" style="33"/>
    <col min="8705" max="8705" width="44.33203125" style="33" customWidth="1"/>
    <col min="8706" max="8706" width="2.44140625" style="33" customWidth="1"/>
    <col min="8707" max="8707" width="19.88671875" style="33" customWidth="1"/>
    <col min="8708" max="8708" width="2.44140625" style="33" customWidth="1"/>
    <col min="8709" max="8709" width="19.88671875" style="33" customWidth="1"/>
    <col min="8710" max="8710" width="2.44140625" style="33" customWidth="1"/>
    <col min="8711" max="8711" width="19.88671875" style="33" customWidth="1"/>
    <col min="8712" max="8712" width="2.44140625" style="33" customWidth="1"/>
    <col min="8713" max="8713" width="19.88671875" style="33" customWidth="1"/>
    <col min="8714" max="8714" width="2.44140625" style="33" customWidth="1"/>
    <col min="8715" max="8715" width="19.88671875" style="33" customWidth="1"/>
    <col min="8716" max="8960" width="9.33203125" style="33"/>
    <col min="8961" max="8961" width="44.33203125" style="33" customWidth="1"/>
    <col min="8962" max="8962" width="2.44140625" style="33" customWidth="1"/>
    <col min="8963" max="8963" width="19.88671875" style="33" customWidth="1"/>
    <col min="8964" max="8964" width="2.44140625" style="33" customWidth="1"/>
    <col min="8965" max="8965" width="19.88671875" style="33" customWidth="1"/>
    <col min="8966" max="8966" width="2.44140625" style="33" customWidth="1"/>
    <col min="8967" max="8967" width="19.88671875" style="33" customWidth="1"/>
    <col min="8968" max="8968" width="2.44140625" style="33" customWidth="1"/>
    <col min="8969" max="8969" width="19.88671875" style="33" customWidth="1"/>
    <col min="8970" max="8970" width="2.44140625" style="33" customWidth="1"/>
    <col min="8971" max="8971" width="19.88671875" style="33" customWidth="1"/>
    <col min="8972" max="9216" width="9.33203125" style="33"/>
    <col min="9217" max="9217" width="44.33203125" style="33" customWidth="1"/>
    <col min="9218" max="9218" width="2.44140625" style="33" customWidth="1"/>
    <col min="9219" max="9219" width="19.88671875" style="33" customWidth="1"/>
    <col min="9220" max="9220" width="2.44140625" style="33" customWidth="1"/>
    <col min="9221" max="9221" width="19.88671875" style="33" customWidth="1"/>
    <col min="9222" max="9222" width="2.44140625" style="33" customWidth="1"/>
    <col min="9223" max="9223" width="19.88671875" style="33" customWidth="1"/>
    <col min="9224" max="9224" width="2.44140625" style="33" customWidth="1"/>
    <col min="9225" max="9225" width="19.88671875" style="33" customWidth="1"/>
    <col min="9226" max="9226" width="2.44140625" style="33" customWidth="1"/>
    <col min="9227" max="9227" width="19.88671875" style="33" customWidth="1"/>
    <col min="9228" max="9472" width="9.33203125" style="33"/>
    <col min="9473" max="9473" width="44.33203125" style="33" customWidth="1"/>
    <col min="9474" max="9474" width="2.44140625" style="33" customWidth="1"/>
    <col min="9475" max="9475" width="19.88671875" style="33" customWidth="1"/>
    <col min="9476" max="9476" width="2.44140625" style="33" customWidth="1"/>
    <col min="9477" max="9477" width="19.88671875" style="33" customWidth="1"/>
    <col min="9478" max="9478" width="2.44140625" style="33" customWidth="1"/>
    <col min="9479" max="9479" width="19.88671875" style="33" customWidth="1"/>
    <col min="9480" max="9480" width="2.44140625" style="33" customWidth="1"/>
    <col min="9481" max="9481" width="19.88671875" style="33" customWidth="1"/>
    <col min="9482" max="9482" width="2.44140625" style="33" customWidth="1"/>
    <col min="9483" max="9483" width="19.88671875" style="33" customWidth="1"/>
    <col min="9484" max="9728" width="9.33203125" style="33"/>
    <col min="9729" max="9729" width="44.33203125" style="33" customWidth="1"/>
    <col min="9730" max="9730" width="2.44140625" style="33" customWidth="1"/>
    <col min="9731" max="9731" width="19.88671875" style="33" customWidth="1"/>
    <col min="9732" max="9732" width="2.44140625" style="33" customWidth="1"/>
    <col min="9733" max="9733" width="19.88671875" style="33" customWidth="1"/>
    <col min="9734" max="9734" width="2.44140625" style="33" customWidth="1"/>
    <col min="9735" max="9735" width="19.88671875" style="33" customWidth="1"/>
    <col min="9736" max="9736" width="2.44140625" style="33" customWidth="1"/>
    <col min="9737" max="9737" width="19.88671875" style="33" customWidth="1"/>
    <col min="9738" max="9738" width="2.44140625" style="33" customWidth="1"/>
    <col min="9739" max="9739" width="19.88671875" style="33" customWidth="1"/>
    <col min="9740" max="9984" width="9.33203125" style="33"/>
    <col min="9985" max="9985" width="44.33203125" style="33" customWidth="1"/>
    <col min="9986" max="9986" width="2.44140625" style="33" customWidth="1"/>
    <col min="9987" max="9987" width="19.88671875" style="33" customWidth="1"/>
    <col min="9988" max="9988" width="2.44140625" style="33" customWidth="1"/>
    <col min="9989" max="9989" width="19.88671875" style="33" customWidth="1"/>
    <col min="9990" max="9990" width="2.44140625" style="33" customWidth="1"/>
    <col min="9991" max="9991" width="19.88671875" style="33" customWidth="1"/>
    <col min="9992" max="9992" width="2.44140625" style="33" customWidth="1"/>
    <col min="9993" max="9993" width="19.88671875" style="33" customWidth="1"/>
    <col min="9994" max="9994" width="2.44140625" style="33" customWidth="1"/>
    <col min="9995" max="9995" width="19.88671875" style="33" customWidth="1"/>
    <col min="9996" max="10240" width="9.33203125" style="33"/>
    <col min="10241" max="10241" width="44.33203125" style="33" customWidth="1"/>
    <col min="10242" max="10242" width="2.44140625" style="33" customWidth="1"/>
    <col min="10243" max="10243" width="19.88671875" style="33" customWidth="1"/>
    <col min="10244" max="10244" width="2.44140625" style="33" customWidth="1"/>
    <col min="10245" max="10245" width="19.88671875" style="33" customWidth="1"/>
    <col min="10246" max="10246" width="2.44140625" style="33" customWidth="1"/>
    <col min="10247" max="10247" width="19.88671875" style="33" customWidth="1"/>
    <col min="10248" max="10248" width="2.44140625" style="33" customWidth="1"/>
    <col min="10249" max="10249" width="19.88671875" style="33" customWidth="1"/>
    <col min="10250" max="10250" width="2.44140625" style="33" customWidth="1"/>
    <col min="10251" max="10251" width="19.88671875" style="33" customWidth="1"/>
    <col min="10252" max="10496" width="9.33203125" style="33"/>
    <col min="10497" max="10497" width="44.33203125" style="33" customWidth="1"/>
    <col min="10498" max="10498" width="2.44140625" style="33" customWidth="1"/>
    <col min="10499" max="10499" width="19.88671875" style="33" customWidth="1"/>
    <col min="10500" max="10500" width="2.44140625" style="33" customWidth="1"/>
    <col min="10501" max="10501" width="19.88671875" style="33" customWidth="1"/>
    <col min="10502" max="10502" width="2.44140625" style="33" customWidth="1"/>
    <col min="10503" max="10503" width="19.88671875" style="33" customWidth="1"/>
    <col min="10504" max="10504" width="2.44140625" style="33" customWidth="1"/>
    <col min="10505" max="10505" width="19.88671875" style="33" customWidth="1"/>
    <col min="10506" max="10506" width="2.44140625" style="33" customWidth="1"/>
    <col min="10507" max="10507" width="19.88671875" style="33" customWidth="1"/>
    <col min="10508" max="10752" width="9.33203125" style="33"/>
    <col min="10753" max="10753" width="44.33203125" style="33" customWidth="1"/>
    <col min="10754" max="10754" width="2.44140625" style="33" customWidth="1"/>
    <col min="10755" max="10755" width="19.88671875" style="33" customWidth="1"/>
    <col min="10756" max="10756" width="2.44140625" style="33" customWidth="1"/>
    <col min="10757" max="10757" width="19.88671875" style="33" customWidth="1"/>
    <col min="10758" max="10758" width="2.44140625" style="33" customWidth="1"/>
    <col min="10759" max="10759" width="19.88671875" style="33" customWidth="1"/>
    <col min="10760" max="10760" width="2.44140625" style="33" customWidth="1"/>
    <col min="10761" max="10761" width="19.88671875" style="33" customWidth="1"/>
    <col min="10762" max="10762" width="2.44140625" style="33" customWidth="1"/>
    <col min="10763" max="10763" width="19.88671875" style="33" customWidth="1"/>
    <col min="10764" max="11008" width="9.33203125" style="33"/>
    <col min="11009" max="11009" width="44.33203125" style="33" customWidth="1"/>
    <col min="11010" max="11010" width="2.44140625" style="33" customWidth="1"/>
    <col min="11011" max="11011" width="19.88671875" style="33" customWidth="1"/>
    <col min="11012" max="11012" width="2.44140625" style="33" customWidth="1"/>
    <col min="11013" max="11013" width="19.88671875" style="33" customWidth="1"/>
    <col min="11014" max="11014" width="2.44140625" style="33" customWidth="1"/>
    <col min="11015" max="11015" width="19.88671875" style="33" customWidth="1"/>
    <col min="11016" max="11016" width="2.44140625" style="33" customWidth="1"/>
    <col min="11017" max="11017" width="19.88671875" style="33" customWidth="1"/>
    <col min="11018" max="11018" width="2.44140625" style="33" customWidth="1"/>
    <col min="11019" max="11019" width="19.88671875" style="33" customWidth="1"/>
    <col min="11020" max="11264" width="9.33203125" style="33"/>
    <col min="11265" max="11265" width="44.33203125" style="33" customWidth="1"/>
    <col min="11266" max="11266" width="2.44140625" style="33" customWidth="1"/>
    <col min="11267" max="11267" width="19.88671875" style="33" customWidth="1"/>
    <col min="11268" max="11268" width="2.44140625" style="33" customWidth="1"/>
    <col min="11269" max="11269" width="19.88671875" style="33" customWidth="1"/>
    <col min="11270" max="11270" width="2.44140625" style="33" customWidth="1"/>
    <col min="11271" max="11271" width="19.88671875" style="33" customWidth="1"/>
    <col min="11272" max="11272" width="2.44140625" style="33" customWidth="1"/>
    <col min="11273" max="11273" width="19.88671875" style="33" customWidth="1"/>
    <col min="11274" max="11274" width="2.44140625" style="33" customWidth="1"/>
    <col min="11275" max="11275" width="19.88671875" style="33" customWidth="1"/>
    <col min="11276" max="11520" width="9.33203125" style="33"/>
    <col min="11521" max="11521" width="44.33203125" style="33" customWidth="1"/>
    <col min="11522" max="11522" width="2.44140625" style="33" customWidth="1"/>
    <col min="11523" max="11523" width="19.88671875" style="33" customWidth="1"/>
    <col min="11524" max="11524" width="2.44140625" style="33" customWidth="1"/>
    <col min="11525" max="11525" width="19.88671875" style="33" customWidth="1"/>
    <col min="11526" max="11526" width="2.44140625" style="33" customWidth="1"/>
    <col min="11527" max="11527" width="19.88671875" style="33" customWidth="1"/>
    <col min="11528" max="11528" width="2.44140625" style="33" customWidth="1"/>
    <col min="11529" max="11529" width="19.88671875" style="33" customWidth="1"/>
    <col min="11530" max="11530" width="2.44140625" style="33" customWidth="1"/>
    <col min="11531" max="11531" width="19.88671875" style="33" customWidth="1"/>
    <col min="11532" max="11776" width="9.33203125" style="33"/>
    <col min="11777" max="11777" width="44.33203125" style="33" customWidth="1"/>
    <col min="11778" max="11778" width="2.44140625" style="33" customWidth="1"/>
    <col min="11779" max="11779" width="19.88671875" style="33" customWidth="1"/>
    <col min="11780" max="11780" width="2.44140625" style="33" customWidth="1"/>
    <col min="11781" max="11781" width="19.88671875" style="33" customWidth="1"/>
    <col min="11782" max="11782" width="2.44140625" style="33" customWidth="1"/>
    <col min="11783" max="11783" width="19.88671875" style="33" customWidth="1"/>
    <col min="11784" max="11784" width="2.44140625" style="33" customWidth="1"/>
    <col min="11785" max="11785" width="19.88671875" style="33" customWidth="1"/>
    <col min="11786" max="11786" width="2.44140625" style="33" customWidth="1"/>
    <col min="11787" max="11787" width="19.88671875" style="33" customWidth="1"/>
    <col min="11788" max="12032" width="9.33203125" style="33"/>
    <col min="12033" max="12033" width="44.33203125" style="33" customWidth="1"/>
    <col min="12034" max="12034" width="2.44140625" style="33" customWidth="1"/>
    <col min="12035" max="12035" width="19.88671875" style="33" customWidth="1"/>
    <col min="12036" max="12036" width="2.44140625" style="33" customWidth="1"/>
    <col min="12037" max="12037" width="19.88671875" style="33" customWidth="1"/>
    <col min="12038" max="12038" width="2.44140625" style="33" customWidth="1"/>
    <col min="12039" max="12039" width="19.88671875" style="33" customWidth="1"/>
    <col min="12040" max="12040" width="2.44140625" style="33" customWidth="1"/>
    <col min="12041" max="12041" width="19.88671875" style="33" customWidth="1"/>
    <col min="12042" max="12042" width="2.44140625" style="33" customWidth="1"/>
    <col min="12043" max="12043" width="19.88671875" style="33" customWidth="1"/>
    <col min="12044" max="12288" width="9.33203125" style="33"/>
    <col min="12289" max="12289" width="44.33203125" style="33" customWidth="1"/>
    <col min="12290" max="12290" width="2.44140625" style="33" customWidth="1"/>
    <col min="12291" max="12291" width="19.88671875" style="33" customWidth="1"/>
    <col min="12292" max="12292" width="2.44140625" style="33" customWidth="1"/>
    <col min="12293" max="12293" width="19.88671875" style="33" customWidth="1"/>
    <col min="12294" max="12294" width="2.44140625" style="33" customWidth="1"/>
    <col min="12295" max="12295" width="19.88671875" style="33" customWidth="1"/>
    <col min="12296" max="12296" width="2.44140625" style="33" customWidth="1"/>
    <col min="12297" max="12297" width="19.88671875" style="33" customWidth="1"/>
    <col min="12298" max="12298" width="2.44140625" style="33" customWidth="1"/>
    <col min="12299" max="12299" width="19.88671875" style="33" customWidth="1"/>
    <col min="12300" max="12544" width="9.33203125" style="33"/>
    <col min="12545" max="12545" width="44.33203125" style="33" customWidth="1"/>
    <col min="12546" max="12546" width="2.44140625" style="33" customWidth="1"/>
    <col min="12547" max="12547" width="19.88671875" style="33" customWidth="1"/>
    <col min="12548" max="12548" width="2.44140625" style="33" customWidth="1"/>
    <col min="12549" max="12549" width="19.88671875" style="33" customWidth="1"/>
    <col min="12550" max="12550" width="2.44140625" style="33" customWidth="1"/>
    <col min="12551" max="12551" width="19.88671875" style="33" customWidth="1"/>
    <col min="12552" max="12552" width="2.44140625" style="33" customWidth="1"/>
    <col min="12553" max="12553" width="19.88671875" style="33" customWidth="1"/>
    <col min="12554" max="12554" width="2.44140625" style="33" customWidth="1"/>
    <col min="12555" max="12555" width="19.88671875" style="33" customWidth="1"/>
    <col min="12556" max="12800" width="9.33203125" style="33"/>
    <col min="12801" max="12801" width="44.33203125" style="33" customWidth="1"/>
    <col min="12802" max="12802" width="2.44140625" style="33" customWidth="1"/>
    <col min="12803" max="12803" width="19.88671875" style="33" customWidth="1"/>
    <col min="12804" max="12804" width="2.44140625" style="33" customWidth="1"/>
    <col min="12805" max="12805" width="19.88671875" style="33" customWidth="1"/>
    <col min="12806" max="12806" width="2.44140625" style="33" customWidth="1"/>
    <col min="12807" max="12807" width="19.88671875" style="33" customWidth="1"/>
    <col min="12808" max="12808" width="2.44140625" style="33" customWidth="1"/>
    <col min="12809" max="12809" width="19.88671875" style="33" customWidth="1"/>
    <col min="12810" max="12810" width="2.44140625" style="33" customWidth="1"/>
    <col min="12811" max="12811" width="19.88671875" style="33" customWidth="1"/>
    <col min="12812" max="13056" width="9.33203125" style="33"/>
    <col min="13057" max="13057" width="44.33203125" style="33" customWidth="1"/>
    <col min="13058" max="13058" width="2.44140625" style="33" customWidth="1"/>
    <col min="13059" max="13059" width="19.88671875" style="33" customWidth="1"/>
    <col min="13060" max="13060" width="2.44140625" style="33" customWidth="1"/>
    <col min="13061" max="13061" width="19.88671875" style="33" customWidth="1"/>
    <col min="13062" max="13062" width="2.44140625" style="33" customWidth="1"/>
    <col min="13063" max="13063" width="19.88671875" style="33" customWidth="1"/>
    <col min="13064" max="13064" width="2.44140625" style="33" customWidth="1"/>
    <col min="13065" max="13065" width="19.88671875" style="33" customWidth="1"/>
    <col min="13066" max="13066" width="2.44140625" style="33" customWidth="1"/>
    <col min="13067" max="13067" width="19.88671875" style="33" customWidth="1"/>
    <col min="13068" max="13312" width="9.33203125" style="33"/>
    <col min="13313" max="13313" width="44.33203125" style="33" customWidth="1"/>
    <col min="13314" max="13314" width="2.44140625" style="33" customWidth="1"/>
    <col min="13315" max="13315" width="19.88671875" style="33" customWidth="1"/>
    <col min="13316" max="13316" width="2.44140625" style="33" customWidth="1"/>
    <col min="13317" max="13317" width="19.88671875" style="33" customWidth="1"/>
    <col min="13318" max="13318" width="2.44140625" style="33" customWidth="1"/>
    <col min="13319" max="13319" width="19.88671875" style="33" customWidth="1"/>
    <col min="13320" max="13320" width="2.44140625" style="33" customWidth="1"/>
    <col min="13321" max="13321" width="19.88671875" style="33" customWidth="1"/>
    <col min="13322" max="13322" width="2.44140625" style="33" customWidth="1"/>
    <col min="13323" max="13323" width="19.88671875" style="33" customWidth="1"/>
    <col min="13324" max="13568" width="9.33203125" style="33"/>
    <col min="13569" max="13569" width="44.33203125" style="33" customWidth="1"/>
    <col min="13570" max="13570" width="2.44140625" style="33" customWidth="1"/>
    <col min="13571" max="13571" width="19.88671875" style="33" customWidth="1"/>
    <col min="13572" max="13572" width="2.44140625" style="33" customWidth="1"/>
    <col min="13573" max="13573" width="19.88671875" style="33" customWidth="1"/>
    <col min="13574" max="13574" width="2.44140625" style="33" customWidth="1"/>
    <col min="13575" max="13575" width="19.88671875" style="33" customWidth="1"/>
    <col min="13576" max="13576" width="2.44140625" style="33" customWidth="1"/>
    <col min="13577" max="13577" width="19.88671875" style="33" customWidth="1"/>
    <col min="13578" max="13578" width="2.44140625" style="33" customWidth="1"/>
    <col min="13579" max="13579" width="19.88671875" style="33" customWidth="1"/>
    <col min="13580" max="13824" width="9.33203125" style="33"/>
    <col min="13825" max="13825" width="44.33203125" style="33" customWidth="1"/>
    <col min="13826" max="13826" width="2.44140625" style="33" customWidth="1"/>
    <col min="13827" max="13827" width="19.88671875" style="33" customWidth="1"/>
    <col min="13828" max="13828" width="2.44140625" style="33" customWidth="1"/>
    <col min="13829" max="13829" width="19.88671875" style="33" customWidth="1"/>
    <col min="13830" max="13830" width="2.44140625" style="33" customWidth="1"/>
    <col min="13831" max="13831" width="19.88671875" style="33" customWidth="1"/>
    <col min="13832" max="13832" width="2.44140625" style="33" customWidth="1"/>
    <col min="13833" max="13833" width="19.88671875" style="33" customWidth="1"/>
    <col min="13834" max="13834" width="2.44140625" style="33" customWidth="1"/>
    <col min="13835" max="13835" width="19.88671875" style="33" customWidth="1"/>
    <col min="13836" max="14080" width="9.33203125" style="33"/>
    <col min="14081" max="14081" width="44.33203125" style="33" customWidth="1"/>
    <col min="14082" max="14082" width="2.44140625" style="33" customWidth="1"/>
    <col min="14083" max="14083" width="19.88671875" style="33" customWidth="1"/>
    <col min="14084" max="14084" width="2.44140625" style="33" customWidth="1"/>
    <col min="14085" max="14085" width="19.88671875" style="33" customWidth="1"/>
    <col min="14086" max="14086" width="2.44140625" style="33" customWidth="1"/>
    <col min="14087" max="14087" width="19.88671875" style="33" customWidth="1"/>
    <col min="14088" max="14088" width="2.44140625" style="33" customWidth="1"/>
    <col min="14089" max="14089" width="19.88671875" style="33" customWidth="1"/>
    <col min="14090" max="14090" width="2.44140625" style="33" customWidth="1"/>
    <col min="14091" max="14091" width="19.88671875" style="33" customWidth="1"/>
    <col min="14092" max="14336" width="9.33203125" style="33"/>
    <col min="14337" max="14337" width="44.33203125" style="33" customWidth="1"/>
    <col min="14338" max="14338" width="2.44140625" style="33" customWidth="1"/>
    <col min="14339" max="14339" width="19.88671875" style="33" customWidth="1"/>
    <col min="14340" max="14340" width="2.44140625" style="33" customWidth="1"/>
    <col min="14341" max="14341" width="19.88671875" style="33" customWidth="1"/>
    <col min="14342" max="14342" width="2.44140625" style="33" customWidth="1"/>
    <col min="14343" max="14343" width="19.88671875" style="33" customWidth="1"/>
    <col min="14344" max="14344" width="2.44140625" style="33" customWidth="1"/>
    <col min="14345" max="14345" width="19.88671875" style="33" customWidth="1"/>
    <col min="14346" max="14346" width="2.44140625" style="33" customWidth="1"/>
    <col min="14347" max="14347" width="19.88671875" style="33" customWidth="1"/>
    <col min="14348" max="14592" width="9.33203125" style="33"/>
    <col min="14593" max="14593" width="44.33203125" style="33" customWidth="1"/>
    <col min="14594" max="14594" width="2.44140625" style="33" customWidth="1"/>
    <col min="14595" max="14595" width="19.88671875" style="33" customWidth="1"/>
    <col min="14596" max="14596" width="2.44140625" style="33" customWidth="1"/>
    <col min="14597" max="14597" width="19.88671875" style="33" customWidth="1"/>
    <col min="14598" max="14598" width="2.44140625" style="33" customWidth="1"/>
    <col min="14599" max="14599" width="19.88671875" style="33" customWidth="1"/>
    <col min="14600" max="14600" width="2.44140625" style="33" customWidth="1"/>
    <col min="14601" max="14601" width="19.88671875" style="33" customWidth="1"/>
    <col min="14602" max="14602" width="2.44140625" style="33" customWidth="1"/>
    <col min="14603" max="14603" width="19.88671875" style="33" customWidth="1"/>
    <col min="14604" max="14848" width="9.33203125" style="33"/>
    <col min="14849" max="14849" width="44.33203125" style="33" customWidth="1"/>
    <col min="14850" max="14850" width="2.44140625" style="33" customWidth="1"/>
    <col min="14851" max="14851" width="19.88671875" style="33" customWidth="1"/>
    <col min="14852" max="14852" width="2.44140625" style="33" customWidth="1"/>
    <col min="14853" max="14853" width="19.88671875" style="33" customWidth="1"/>
    <col min="14854" max="14854" width="2.44140625" style="33" customWidth="1"/>
    <col min="14855" max="14855" width="19.88671875" style="33" customWidth="1"/>
    <col min="14856" max="14856" width="2.44140625" style="33" customWidth="1"/>
    <col min="14857" max="14857" width="19.88671875" style="33" customWidth="1"/>
    <col min="14858" max="14858" width="2.44140625" style="33" customWidth="1"/>
    <col min="14859" max="14859" width="19.88671875" style="33" customWidth="1"/>
    <col min="14860" max="15104" width="9.33203125" style="33"/>
    <col min="15105" max="15105" width="44.33203125" style="33" customWidth="1"/>
    <col min="15106" max="15106" width="2.44140625" style="33" customWidth="1"/>
    <col min="15107" max="15107" width="19.88671875" style="33" customWidth="1"/>
    <col min="15108" max="15108" width="2.44140625" style="33" customWidth="1"/>
    <col min="15109" max="15109" width="19.88671875" style="33" customWidth="1"/>
    <col min="15110" max="15110" width="2.44140625" style="33" customWidth="1"/>
    <col min="15111" max="15111" width="19.88671875" style="33" customWidth="1"/>
    <col min="15112" max="15112" width="2.44140625" style="33" customWidth="1"/>
    <col min="15113" max="15113" width="19.88671875" style="33" customWidth="1"/>
    <col min="15114" max="15114" width="2.44140625" style="33" customWidth="1"/>
    <col min="15115" max="15115" width="19.88671875" style="33" customWidth="1"/>
    <col min="15116" max="15360" width="9.33203125" style="33"/>
    <col min="15361" max="15361" width="44.33203125" style="33" customWidth="1"/>
    <col min="15362" max="15362" width="2.44140625" style="33" customWidth="1"/>
    <col min="15363" max="15363" width="19.88671875" style="33" customWidth="1"/>
    <col min="15364" max="15364" width="2.44140625" style="33" customWidth="1"/>
    <col min="15365" max="15365" width="19.88671875" style="33" customWidth="1"/>
    <col min="15366" max="15366" width="2.44140625" style="33" customWidth="1"/>
    <col min="15367" max="15367" width="19.88671875" style="33" customWidth="1"/>
    <col min="15368" max="15368" width="2.44140625" style="33" customWidth="1"/>
    <col min="15369" max="15369" width="19.88671875" style="33" customWidth="1"/>
    <col min="15370" max="15370" width="2.44140625" style="33" customWidth="1"/>
    <col min="15371" max="15371" width="19.88671875" style="33" customWidth="1"/>
    <col min="15372" max="15616" width="9.33203125" style="33"/>
    <col min="15617" max="15617" width="44.33203125" style="33" customWidth="1"/>
    <col min="15618" max="15618" width="2.44140625" style="33" customWidth="1"/>
    <col min="15619" max="15619" width="19.88671875" style="33" customWidth="1"/>
    <col min="15620" max="15620" width="2.44140625" style="33" customWidth="1"/>
    <col min="15621" max="15621" width="19.88671875" style="33" customWidth="1"/>
    <col min="15622" max="15622" width="2.44140625" style="33" customWidth="1"/>
    <col min="15623" max="15623" width="19.88671875" style="33" customWidth="1"/>
    <col min="15624" max="15624" width="2.44140625" style="33" customWidth="1"/>
    <col min="15625" max="15625" width="19.88671875" style="33" customWidth="1"/>
    <col min="15626" max="15626" width="2.44140625" style="33" customWidth="1"/>
    <col min="15627" max="15627" width="19.88671875" style="33" customWidth="1"/>
    <col min="15628" max="15872" width="9.33203125" style="33"/>
    <col min="15873" max="15873" width="44.33203125" style="33" customWidth="1"/>
    <col min="15874" max="15874" width="2.44140625" style="33" customWidth="1"/>
    <col min="15875" max="15875" width="19.88671875" style="33" customWidth="1"/>
    <col min="15876" max="15876" width="2.44140625" style="33" customWidth="1"/>
    <col min="15877" max="15877" width="19.88671875" style="33" customWidth="1"/>
    <col min="15878" max="15878" width="2.44140625" style="33" customWidth="1"/>
    <col min="15879" max="15879" width="19.88671875" style="33" customWidth="1"/>
    <col min="15880" max="15880" width="2.44140625" style="33" customWidth="1"/>
    <col min="15881" max="15881" width="19.88671875" style="33" customWidth="1"/>
    <col min="15882" max="15882" width="2.44140625" style="33" customWidth="1"/>
    <col min="15883" max="15883" width="19.88671875" style="33" customWidth="1"/>
    <col min="15884" max="16128" width="9.33203125" style="33"/>
    <col min="16129" max="16129" width="44.33203125" style="33" customWidth="1"/>
    <col min="16130" max="16130" width="2.44140625" style="33" customWidth="1"/>
    <col min="16131" max="16131" width="19.88671875" style="33" customWidth="1"/>
    <col min="16132" max="16132" width="2.44140625" style="33" customWidth="1"/>
    <col min="16133" max="16133" width="19.88671875" style="33" customWidth="1"/>
    <col min="16134" max="16134" width="2.44140625" style="33" customWidth="1"/>
    <col min="16135" max="16135" width="19.88671875" style="33" customWidth="1"/>
    <col min="16136" max="16136" width="2.44140625" style="33" customWidth="1"/>
    <col min="16137" max="16137" width="19.88671875" style="33" customWidth="1"/>
    <col min="16138" max="16138" width="2.44140625" style="33" customWidth="1"/>
    <col min="16139" max="16139" width="19.88671875" style="33" customWidth="1"/>
    <col min="16140" max="16384" width="9.33203125" style="33"/>
  </cols>
  <sheetData>
    <row r="1" spans="1:11" ht="24" customHeight="1">
      <c r="A1" s="30" t="s">
        <v>16</v>
      </c>
      <c r="B1" s="30"/>
      <c r="C1" s="31"/>
      <c r="D1" s="31"/>
      <c r="E1" s="31"/>
      <c r="F1" s="31"/>
      <c r="G1" s="31"/>
      <c r="H1" s="31"/>
      <c r="I1" s="31"/>
      <c r="J1" s="31"/>
      <c r="K1" s="32"/>
    </row>
    <row r="2" spans="1:11" ht="24" customHeight="1">
      <c r="A2" s="30" t="s">
        <v>56</v>
      </c>
      <c r="B2" s="30"/>
      <c r="C2" s="31"/>
      <c r="D2" s="31"/>
      <c r="E2" s="31"/>
      <c r="F2" s="31"/>
      <c r="G2" s="31"/>
      <c r="H2" s="31"/>
      <c r="I2" s="31"/>
      <c r="J2" s="31"/>
      <c r="K2" s="32"/>
    </row>
    <row r="3" spans="1:11" ht="24" customHeight="1">
      <c r="A3" s="65" t="s">
        <v>145</v>
      </c>
      <c r="B3" s="50"/>
      <c r="C3" s="34"/>
      <c r="D3" s="34"/>
      <c r="E3" s="34"/>
      <c r="F3" s="34"/>
      <c r="G3" s="34"/>
      <c r="H3" s="34"/>
      <c r="I3" s="34"/>
      <c r="J3" s="34"/>
      <c r="K3" s="34"/>
    </row>
    <row r="4" spans="1:11" s="35" customFormat="1" ht="24" customHeight="1">
      <c r="K4" s="36" t="s">
        <v>27</v>
      </c>
    </row>
    <row r="5" spans="1:11" s="35" customFormat="1" ht="24" customHeight="1">
      <c r="I5" s="37" t="s">
        <v>128</v>
      </c>
      <c r="K5" s="36"/>
    </row>
    <row r="6" spans="1:11" s="35" customFormat="1" ht="24" customHeight="1">
      <c r="I6" s="98" t="s">
        <v>127</v>
      </c>
      <c r="K6" s="36"/>
    </row>
    <row r="7" spans="1:11" s="35" customFormat="1" ht="24" customHeight="1">
      <c r="I7" s="98" t="s">
        <v>93</v>
      </c>
      <c r="K7" s="36"/>
    </row>
    <row r="8" spans="1:11" ht="24" customHeight="1">
      <c r="I8" s="37" t="s">
        <v>106</v>
      </c>
      <c r="K8" s="36"/>
    </row>
    <row r="9" spans="1:11" s="37" customFormat="1" ht="24" customHeight="1">
      <c r="C9" s="38"/>
      <c r="E9" s="130" t="s">
        <v>13</v>
      </c>
      <c r="F9" s="130"/>
      <c r="G9" s="130"/>
      <c r="I9" s="37" t="s">
        <v>94</v>
      </c>
    </row>
    <row r="10" spans="1:11" s="37" customFormat="1" ht="24" customHeight="1">
      <c r="C10" s="38"/>
      <c r="E10" s="37" t="s">
        <v>18</v>
      </c>
      <c r="G10" s="38"/>
      <c r="I10" s="38" t="s">
        <v>95</v>
      </c>
    </row>
    <row r="11" spans="1:11" s="37" customFormat="1" ht="24" customHeight="1">
      <c r="C11" s="39" t="s">
        <v>71</v>
      </c>
      <c r="E11" s="39" t="s">
        <v>96</v>
      </c>
      <c r="G11" s="39" t="s">
        <v>19</v>
      </c>
      <c r="I11" s="59" t="s">
        <v>138</v>
      </c>
      <c r="K11" s="39" t="s">
        <v>11</v>
      </c>
    </row>
    <row r="12" spans="1:11" s="37" customFormat="1" ht="24" customHeight="1">
      <c r="C12" s="38"/>
      <c r="E12" s="38"/>
      <c r="G12" s="38"/>
      <c r="K12" s="38"/>
    </row>
    <row r="13" spans="1:11" ht="24" customHeight="1">
      <c r="A13" s="44" t="s">
        <v>134</v>
      </c>
      <c r="B13" s="44"/>
      <c r="C13" s="51">
        <v>3000000000</v>
      </c>
      <c r="D13" s="52"/>
      <c r="E13" s="51">
        <v>300000000</v>
      </c>
      <c r="F13" s="52"/>
      <c r="G13" s="51">
        <v>333907272</v>
      </c>
      <c r="H13" s="52"/>
      <c r="I13" s="51">
        <v>6072</v>
      </c>
      <c r="J13" s="51"/>
      <c r="K13" s="51">
        <f>SUM(C13:I13)</f>
        <v>3633913344</v>
      </c>
    </row>
    <row r="14" spans="1:11" ht="24" customHeight="1">
      <c r="A14" s="33" t="s">
        <v>112</v>
      </c>
      <c r="B14" s="44"/>
      <c r="C14" s="40">
        <v>0</v>
      </c>
      <c r="D14" s="52"/>
      <c r="E14" s="40">
        <v>0</v>
      </c>
      <c r="F14" s="52"/>
      <c r="G14" s="40">
        <v>448093148</v>
      </c>
      <c r="H14" s="52"/>
      <c r="I14" s="40">
        <v>0</v>
      </c>
      <c r="J14" s="51"/>
      <c r="K14" s="40">
        <f>SUM(C14:H14)</f>
        <v>448093148</v>
      </c>
    </row>
    <row r="15" spans="1:11" ht="24" customHeight="1">
      <c r="A15" s="33" t="s">
        <v>110</v>
      </c>
      <c r="B15" s="44"/>
      <c r="C15" s="41">
        <v>0</v>
      </c>
      <c r="D15" s="52"/>
      <c r="E15" s="41">
        <v>0</v>
      </c>
      <c r="F15" s="52"/>
      <c r="G15" s="41">
        <v>1884301</v>
      </c>
      <c r="H15" s="52"/>
      <c r="I15" s="41">
        <v>37121</v>
      </c>
      <c r="J15" s="51"/>
      <c r="K15" s="41">
        <f>SUM(C15:I15)</f>
        <v>1921422</v>
      </c>
    </row>
    <row r="16" spans="1:11" ht="24" customHeight="1">
      <c r="A16" s="33" t="s">
        <v>111</v>
      </c>
      <c r="C16" s="53">
        <f>SUM(C14:C15)</f>
        <v>0</v>
      </c>
      <c r="D16" s="52"/>
      <c r="E16" s="53">
        <f>SUM(E14:E15)</f>
        <v>0</v>
      </c>
      <c r="F16" s="52"/>
      <c r="G16" s="53">
        <f>SUM(G14:G15)</f>
        <v>449977449</v>
      </c>
      <c r="H16" s="52"/>
      <c r="I16" s="53">
        <f>SUM(I14:I15)</f>
        <v>37121</v>
      </c>
      <c r="J16" s="52"/>
      <c r="K16" s="51">
        <f>SUM(K14:K15)</f>
        <v>450014570</v>
      </c>
    </row>
    <row r="17" spans="1:11" ht="24" customHeight="1">
      <c r="A17" s="33" t="s">
        <v>139</v>
      </c>
      <c r="C17" s="42">
        <v>0</v>
      </c>
      <c r="D17" s="52"/>
      <c r="E17" s="42">
        <v>0</v>
      </c>
      <c r="F17" s="52"/>
      <c r="G17" s="42">
        <v>-570000000</v>
      </c>
      <c r="H17" s="52"/>
      <c r="I17" s="42">
        <v>0</v>
      </c>
      <c r="J17" s="52"/>
      <c r="K17" s="43">
        <f>SUM(C17:H17)</f>
        <v>-570000000</v>
      </c>
    </row>
    <row r="18" spans="1:11" ht="24" customHeight="1" thickBot="1">
      <c r="A18" s="44" t="s">
        <v>135</v>
      </c>
      <c r="B18" s="44"/>
      <c r="C18" s="45">
        <f>SUM(C13,C16:C17)</f>
        <v>3000000000</v>
      </c>
      <c r="D18" s="52"/>
      <c r="E18" s="45">
        <f>SUM(E13,E16:E17)</f>
        <v>300000000</v>
      </c>
      <c r="F18" s="52"/>
      <c r="G18" s="45">
        <f>SUM(G13,G16:G17)</f>
        <v>213884721</v>
      </c>
      <c r="H18" s="52"/>
      <c r="I18" s="45">
        <f>SUM(I13,I16:I17)</f>
        <v>43193</v>
      </c>
      <c r="J18" s="51"/>
      <c r="K18" s="45">
        <f>SUM(K13,K16:K17)</f>
        <v>3513927914</v>
      </c>
    </row>
    <row r="19" spans="1:11" ht="24" customHeight="1" thickTop="1">
      <c r="A19" s="44"/>
      <c r="B19" s="44"/>
      <c r="C19" s="61"/>
      <c r="D19" s="52"/>
      <c r="E19" s="61"/>
      <c r="F19" s="52"/>
      <c r="G19" s="61"/>
      <c r="H19" s="52"/>
      <c r="I19" s="61"/>
      <c r="J19" s="51"/>
      <c r="K19" s="61"/>
    </row>
    <row r="20" spans="1:11" ht="24" customHeight="1">
      <c r="A20" s="57" t="s">
        <v>146</v>
      </c>
      <c r="B20" s="44"/>
      <c r="C20" s="51">
        <v>3000000000</v>
      </c>
      <c r="D20" s="52"/>
      <c r="E20" s="51">
        <v>300000000</v>
      </c>
      <c r="F20" s="52"/>
      <c r="G20" s="51">
        <v>213884721</v>
      </c>
      <c r="H20" s="52"/>
      <c r="I20" s="51">
        <v>43193</v>
      </c>
      <c r="J20" s="51"/>
      <c r="K20" s="51">
        <f>SUM(C20:I20)</f>
        <v>3513927914</v>
      </c>
    </row>
    <row r="21" spans="1:11" ht="24" customHeight="1">
      <c r="A21" s="33" t="s">
        <v>112</v>
      </c>
      <c r="B21" s="44"/>
      <c r="C21" s="40">
        <v>0</v>
      </c>
      <c r="D21" s="52"/>
      <c r="E21" s="40">
        <v>0</v>
      </c>
      <c r="F21" s="52"/>
      <c r="G21" s="40">
        <v>306627697</v>
      </c>
      <c r="H21" s="52"/>
      <c r="I21" s="40">
        <v>0</v>
      </c>
      <c r="J21" s="51"/>
      <c r="K21" s="40">
        <f>SUM(C21:I21)</f>
        <v>306627697</v>
      </c>
    </row>
    <row r="22" spans="1:11" ht="24" customHeight="1">
      <c r="A22" s="33" t="s">
        <v>110</v>
      </c>
      <c r="B22" s="44"/>
      <c r="C22" s="41">
        <v>0</v>
      </c>
      <c r="D22" s="52"/>
      <c r="E22" s="41">
        <v>0</v>
      </c>
      <c r="F22" s="52"/>
      <c r="G22" s="41">
        <v>7297814</v>
      </c>
      <c r="H22" s="52"/>
      <c r="I22" s="41">
        <v>-1338313</v>
      </c>
      <c r="J22" s="51"/>
      <c r="K22" s="41">
        <f>SUM(C22:I22)</f>
        <v>5959501</v>
      </c>
    </row>
    <row r="23" spans="1:11" ht="24" customHeight="1">
      <c r="A23" s="33" t="s">
        <v>111</v>
      </c>
      <c r="C23" s="53">
        <f>SUM(C21:C22)</f>
        <v>0</v>
      </c>
      <c r="D23" s="52"/>
      <c r="E23" s="53">
        <f>SUM(E21:E22)</f>
        <v>0</v>
      </c>
      <c r="F23" s="52"/>
      <c r="G23" s="53">
        <f>SUM(G21:G22)</f>
        <v>313925511</v>
      </c>
      <c r="H23" s="52"/>
      <c r="I23" s="53">
        <f>SUM(I21:I22)</f>
        <v>-1338313</v>
      </c>
      <c r="J23" s="52"/>
      <c r="K23" s="51">
        <f>SUM(K21:K22)</f>
        <v>312587198</v>
      </c>
    </row>
    <row r="24" spans="1:11" ht="24" customHeight="1">
      <c r="A24" s="33" t="s">
        <v>139</v>
      </c>
      <c r="B24" s="44"/>
      <c r="C24" s="43">
        <v>0</v>
      </c>
      <c r="D24" s="52"/>
      <c r="E24" s="43">
        <v>0</v>
      </c>
      <c r="F24" s="52"/>
      <c r="G24" s="43">
        <v>-300000000</v>
      </c>
      <c r="H24" s="52"/>
      <c r="I24" s="43">
        <v>0</v>
      </c>
      <c r="J24" s="51"/>
      <c r="K24" s="43">
        <f>SUM(C24:I24)</f>
        <v>-300000000</v>
      </c>
    </row>
    <row r="25" spans="1:11" ht="24" customHeight="1" thickBot="1">
      <c r="A25" s="44" t="s">
        <v>147</v>
      </c>
      <c r="B25" s="44"/>
      <c r="C25" s="45">
        <f>SUM(C20,C23:C24)</f>
        <v>3000000000</v>
      </c>
      <c r="D25" s="52"/>
      <c r="E25" s="45">
        <f>SUM(E20,E23:E24)</f>
        <v>300000000</v>
      </c>
      <c r="F25" s="52"/>
      <c r="G25" s="45">
        <f>SUM(G20,G23:G24)</f>
        <v>227810232</v>
      </c>
      <c r="H25" s="52"/>
      <c r="I25" s="45">
        <f>SUM(I20,I23:I24)</f>
        <v>-1295120</v>
      </c>
      <c r="J25" s="51"/>
      <c r="K25" s="45">
        <f>SUM(K20,K23:K24)</f>
        <v>3526515112</v>
      </c>
    </row>
    <row r="26" spans="1:11" ht="12.75" customHeight="1" thickTop="1">
      <c r="A26" s="44"/>
      <c r="B26" s="44"/>
      <c r="C26" s="61"/>
      <c r="D26" s="52"/>
      <c r="E26" s="61"/>
      <c r="F26" s="52"/>
      <c r="G26" s="61"/>
      <c r="H26" s="52"/>
      <c r="I26" s="61"/>
      <c r="J26" s="51"/>
      <c r="K26" s="61"/>
    </row>
    <row r="27" spans="1:11" ht="24" customHeight="1">
      <c r="A27" s="44"/>
      <c r="B27" s="44"/>
      <c r="C27" s="51">
        <f>C18-BS!G42</f>
        <v>0</v>
      </c>
      <c r="D27" s="52"/>
      <c r="E27" s="51">
        <f>E18-BS!G44</f>
        <v>0</v>
      </c>
      <c r="F27" s="52"/>
      <c r="G27" s="51">
        <f>G25-BS!G45</f>
        <v>0</v>
      </c>
      <c r="H27" s="52"/>
      <c r="I27" s="51">
        <f>I25-BS!G46</f>
        <v>0</v>
      </c>
      <c r="J27" s="51"/>
      <c r="K27" s="51">
        <f>K25-BS!G47</f>
        <v>0</v>
      </c>
    </row>
    <row r="28" spans="1:11" ht="24" customHeight="1">
      <c r="A28" s="33" t="s">
        <v>3</v>
      </c>
      <c r="C28" s="46"/>
      <c r="D28" s="46"/>
      <c r="E28" s="46"/>
      <c r="F28" s="46"/>
      <c r="G28" s="46"/>
      <c r="H28" s="54"/>
      <c r="I28" s="46"/>
      <c r="J28" s="46"/>
    </row>
  </sheetData>
  <mergeCells count="1">
    <mergeCell ref="E9:G9"/>
  </mergeCells>
  <printOptions horizontalCentered="1"/>
  <pageMargins left="0.39370078740157483" right="0.39370078740157483" top="0.86614173228346458" bottom="0" header="0.19685039370078741" footer="0.19685039370078741"/>
  <pageSetup paperSize="9" scale="80" orientation="landscape" r:id="rId1"/>
  <headerFooter alignWithMargins="0">
    <oddFooter xml:space="preserve">&amp;R&amp;"Times New Roman,Regular"&amp;8              
</oddFooter>
  </headerFooter>
  <rowBreaks count="1" manualBreakCount="1">
    <brk id="28" max="10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8"/>
  <sheetViews>
    <sheetView showGridLines="0" view="pageBreakPreview" zoomScale="70" zoomScaleNormal="100" zoomScaleSheetLayoutView="70" workbookViewId="0"/>
  </sheetViews>
  <sheetFormatPr defaultColWidth="10.44140625" defaultRowHeight="24" customHeight="1"/>
  <cols>
    <col min="1" max="1" width="44.88671875" style="47" customWidth="1"/>
    <col min="2" max="3" width="1.6640625" style="47" customWidth="1"/>
    <col min="4" max="4" width="9.109375" style="47" customWidth="1"/>
    <col min="5" max="5" width="7.44140625" style="47" customWidth="1"/>
    <col min="6" max="6" width="1.109375" style="47" customWidth="1"/>
    <col min="7" max="7" width="17.33203125" style="48" customWidth="1"/>
    <col min="8" max="8" width="1.109375" style="48" customWidth="1"/>
    <col min="9" max="9" width="17.33203125" style="48" customWidth="1"/>
    <col min="10" max="10" width="1.6640625" style="47" customWidth="1"/>
    <col min="11" max="11" width="16.44140625" style="47" customWidth="1"/>
    <col min="12" max="16384" width="10.44140625" style="47"/>
  </cols>
  <sheetData>
    <row r="1" spans="1:9" s="68" customFormat="1" ht="24" customHeight="1">
      <c r="A1" s="30" t="s">
        <v>16</v>
      </c>
      <c r="B1" s="66"/>
      <c r="C1" s="66"/>
      <c r="D1" s="66"/>
      <c r="E1" s="66"/>
      <c r="F1" s="66"/>
      <c r="G1" s="67"/>
      <c r="H1" s="67"/>
      <c r="I1" s="67"/>
    </row>
    <row r="2" spans="1:9" ht="24" customHeight="1">
      <c r="A2" s="34" t="s">
        <v>6</v>
      </c>
      <c r="B2" s="66"/>
      <c r="C2" s="66"/>
      <c r="D2" s="66"/>
      <c r="E2" s="66"/>
      <c r="F2" s="66"/>
      <c r="G2" s="67"/>
      <c r="H2" s="67"/>
      <c r="I2" s="67"/>
    </row>
    <row r="3" spans="1:9" ht="24" customHeight="1">
      <c r="A3" s="49" t="s">
        <v>145</v>
      </c>
      <c r="B3" s="66"/>
      <c r="C3" s="66"/>
      <c r="D3" s="66"/>
      <c r="E3" s="66"/>
      <c r="F3" s="66"/>
      <c r="G3" s="67"/>
      <c r="H3" s="67"/>
      <c r="I3" s="67"/>
    </row>
    <row r="4" spans="1:9" ht="24" customHeight="1">
      <c r="A4" s="66"/>
      <c r="B4" s="66"/>
      <c r="C4" s="66"/>
      <c r="D4" s="66"/>
      <c r="E4" s="66"/>
      <c r="F4" s="66"/>
      <c r="G4" s="69"/>
      <c r="H4" s="70"/>
      <c r="I4" s="69" t="s">
        <v>27</v>
      </c>
    </row>
    <row r="5" spans="1:9" ht="24" customHeight="1">
      <c r="D5" s="71"/>
      <c r="E5" s="71"/>
      <c r="F5" s="72"/>
      <c r="G5" s="62" t="s">
        <v>148</v>
      </c>
      <c r="H5" s="73"/>
      <c r="I5" s="62" t="s">
        <v>136</v>
      </c>
    </row>
    <row r="6" spans="1:9" ht="24" customHeight="1">
      <c r="A6" s="74" t="s">
        <v>25</v>
      </c>
    </row>
    <row r="7" spans="1:9" ht="24" customHeight="1">
      <c r="A7" s="47" t="s">
        <v>53</v>
      </c>
      <c r="G7" s="63">
        <f>SUM(PL!G20)</f>
        <v>383009038</v>
      </c>
      <c r="H7" s="63"/>
      <c r="I7" s="63">
        <f>SUM(PL!I20)</f>
        <v>555673466</v>
      </c>
    </row>
    <row r="8" spans="1:9" ht="24" customHeight="1">
      <c r="A8" s="47" t="s">
        <v>113</v>
      </c>
      <c r="G8" s="75"/>
      <c r="H8" s="63"/>
      <c r="I8" s="75"/>
    </row>
    <row r="9" spans="1:9" ht="24" customHeight="1">
      <c r="A9" s="47" t="s">
        <v>114</v>
      </c>
      <c r="G9" s="75"/>
      <c r="H9" s="63"/>
      <c r="I9" s="75"/>
    </row>
    <row r="10" spans="1:9" ht="24" customHeight="1">
      <c r="A10" s="47" t="s">
        <v>30</v>
      </c>
      <c r="G10" s="126">
        <v>68687224</v>
      </c>
      <c r="H10" s="63"/>
      <c r="I10" s="75">
        <v>78919933</v>
      </c>
    </row>
    <row r="11" spans="1:9" ht="24" customHeight="1">
      <c r="A11" s="47" t="s">
        <v>115</v>
      </c>
      <c r="G11" s="76"/>
      <c r="H11" s="47"/>
      <c r="I11" s="76"/>
    </row>
    <row r="12" spans="1:9" ht="24" customHeight="1">
      <c r="A12" s="47" t="s">
        <v>116</v>
      </c>
      <c r="G12" s="75">
        <v>-44884643</v>
      </c>
      <c r="H12" s="63"/>
      <c r="I12" s="75">
        <v>38326706</v>
      </c>
    </row>
    <row r="13" spans="1:9" ht="24" customHeight="1">
      <c r="A13" s="47" t="s">
        <v>140</v>
      </c>
      <c r="G13" s="75">
        <v>37313943</v>
      </c>
      <c r="H13" s="63"/>
      <c r="I13" s="75">
        <v>70358407</v>
      </c>
    </row>
    <row r="14" spans="1:9" ht="24" customHeight="1">
      <c r="A14" s="47" t="s">
        <v>141</v>
      </c>
      <c r="G14" s="47"/>
      <c r="H14" s="47"/>
      <c r="I14" s="47"/>
    </row>
    <row r="15" spans="1:9" ht="24" customHeight="1">
      <c r="A15" s="47" t="s">
        <v>102</v>
      </c>
      <c r="G15" s="75">
        <v>1852244</v>
      </c>
      <c r="H15" s="63"/>
      <c r="I15" s="75">
        <v>-967388</v>
      </c>
    </row>
    <row r="16" spans="1:9" ht="24" customHeight="1">
      <c r="A16" s="47" t="s">
        <v>58</v>
      </c>
      <c r="G16" s="75">
        <v>8460412</v>
      </c>
      <c r="H16" s="63"/>
      <c r="I16" s="75">
        <v>5898426</v>
      </c>
    </row>
    <row r="17" spans="1:9" ht="24" customHeight="1">
      <c r="A17" s="47" t="s">
        <v>101</v>
      </c>
      <c r="G17" s="77">
        <v>-390436958</v>
      </c>
      <c r="H17" s="63"/>
      <c r="I17" s="77">
        <v>-323014616</v>
      </c>
    </row>
    <row r="18" spans="1:9" ht="24" customHeight="1">
      <c r="A18" s="47" t="s">
        <v>98</v>
      </c>
      <c r="G18" s="77">
        <v>-38562182</v>
      </c>
      <c r="H18" s="63"/>
      <c r="I18" s="77">
        <v>-46943070</v>
      </c>
    </row>
    <row r="19" spans="1:9" ht="24" customHeight="1">
      <c r="A19" s="47" t="s">
        <v>99</v>
      </c>
      <c r="G19" s="78">
        <v>109094537</v>
      </c>
      <c r="H19" s="63"/>
      <c r="I19" s="78">
        <v>77989455</v>
      </c>
    </row>
    <row r="20" spans="1:9" ht="24" customHeight="1">
      <c r="A20" s="74" t="s">
        <v>41</v>
      </c>
      <c r="G20" s="56"/>
      <c r="H20" s="63"/>
      <c r="I20" s="56"/>
    </row>
    <row r="21" spans="1:9" ht="24" customHeight="1">
      <c r="A21" s="79" t="s">
        <v>31</v>
      </c>
      <c r="B21" s="76"/>
      <c r="C21" s="76"/>
      <c r="D21" s="76"/>
      <c r="E21" s="76"/>
      <c r="F21" s="76"/>
      <c r="G21" s="75">
        <f>SUM(G7:G19)</f>
        <v>134533615</v>
      </c>
      <c r="H21" s="75"/>
      <c r="I21" s="75">
        <f>SUM(I7:I19)</f>
        <v>456241319</v>
      </c>
    </row>
    <row r="22" spans="1:9" ht="24" customHeight="1">
      <c r="A22" s="76" t="s">
        <v>59</v>
      </c>
      <c r="B22" s="76"/>
      <c r="C22" s="76"/>
      <c r="D22" s="76"/>
      <c r="E22" s="76"/>
      <c r="F22" s="76"/>
      <c r="G22" s="75"/>
      <c r="H22" s="75"/>
      <c r="I22" s="75"/>
    </row>
    <row r="23" spans="1:9" ht="24" customHeight="1">
      <c r="A23" s="76" t="s">
        <v>75</v>
      </c>
      <c r="B23" s="76"/>
      <c r="C23" s="76"/>
      <c r="D23" s="76"/>
      <c r="E23" s="76"/>
      <c r="F23" s="76"/>
      <c r="G23" s="75">
        <v>-365469793</v>
      </c>
      <c r="H23" s="75"/>
      <c r="I23" s="75">
        <v>129007983</v>
      </c>
    </row>
    <row r="24" spans="1:9" ht="24" customHeight="1">
      <c r="A24" s="76" t="s">
        <v>32</v>
      </c>
      <c r="B24" s="76"/>
      <c r="C24" s="76"/>
      <c r="D24" s="76"/>
      <c r="E24" s="76"/>
      <c r="F24" s="76"/>
      <c r="G24" s="75">
        <v>1749882125</v>
      </c>
      <c r="H24" s="75"/>
      <c r="I24" s="75">
        <v>-1906161124</v>
      </c>
    </row>
    <row r="25" spans="1:9" ht="24" customHeight="1">
      <c r="A25" s="76" t="s">
        <v>97</v>
      </c>
      <c r="B25" s="76"/>
      <c r="C25" s="76"/>
      <c r="D25" s="76"/>
      <c r="E25" s="76"/>
      <c r="F25" s="76"/>
      <c r="G25" s="75">
        <v>582775185</v>
      </c>
      <c r="H25" s="75"/>
      <c r="I25" s="75">
        <v>157500563</v>
      </c>
    </row>
    <row r="26" spans="1:9" ht="24" customHeight="1">
      <c r="A26" s="76" t="s">
        <v>76</v>
      </c>
      <c r="B26" s="76"/>
      <c r="C26" s="76"/>
      <c r="D26" s="76"/>
      <c r="E26" s="76"/>
      <c r="F26" s="76"/>
      <c r="G26" s="75">
        <v>6174663</v>
      </c>
      <c r="H26" s="75"/>
      <c r="I26" s="75">
        <v>9194364</v>
      </c>
    </row>
    <row r="27" spans="1:9" ht="24" customHeight="1">
      <c r="A27" s="76" t="s">
        <v>33</v>
      </c>
      <c r="B27" s="76"/>
      <c r="C27" s="76"/>
      <c r="D27" s="76"/>
      <c r="E27" s="76"/>
      <c r="F27" s="76"/>
      <c r="G27" s="75">
        <v>-355986</v>
      </c>
      <c r="H27" s="75"/>
      <c r="I27" s="75">
        <v>63401146</v>
      </c>
    </row>
    <row r="28" spans="1:9" ht="24" customHeight="1">
      <c r="A28" s="76"/>
      <c r="B28" s="76"/>
      <c r="C28" s="76"/>
      <c r="D28" s="76"/>
      <c r="E28" s="76"/>
      <c r="F28" s="76"/>
      <c r="G28" s="75"/>
      <c r="H28" s="75"/>
      <c r="I28" s="75"/>
    </row>
    <row r="29" spans="1:9" ht="24" customHeight="1">
      <c r="A29" s="76" t="s">
        <v>3</v>
      </c>
      <c r="B29" s="76"/>
      <c r="C29" s="76"/>
      <c r="D29" s="76"/>
      <c r="E29" s="76"/>
      <c r="F29" s="76"/>
      <c r="G29" s="75"/>
      <c r="H29" s="75"/>
      <c r="I29" s="75"/>
    </row>
    <row r="30" spans="1:9" ht="24" customHeight="1">
      <c r="A30" s="76"/>
      <c r="B30" s="76"/>
      <c r="C30" s="76"/>
      <c r="D30" s="76"/>
      <c r="E30" s="76"/>
      <c r="F30" s="76"/>
      <c r="G30" s="75"/>
      <c r="H30" s="75"/>
      <c r="I30" s="75"/>
    </row>
    <row r="31" spans="1:9" ht="24" customHeight="1">
      <c r="A31" s="76"/>
      <c r="B31" s="76"/>
      <c r="C31" s="76"/>
      <c r="D31" s="76"/>
      <c r="E31" s="76"/>
      <c r="F31" s="76"/>
      <c r="G31" s="75"/>
      <c r="H31" s="75"/>
      <c r="I31" s="75"/>
    </row>
    <row r="32" spans="1:9" s="68" customFormat="1" ht="24" customHeight="1">
      <c r="A32" s="80" t="s">
        <v>16</v>
      </c>
      <c r="B32" s="81"/>
      <c r="C32" s="81"/>
      <c r="D32" s="81"/>
      <c r="E32" s="81"/>
      <c r="F32" s="81"/>
      <c r="G32" s="82"/>
      <c r="H32" s="82"/>
      <c r="I32" s="82"/>
    </row>
    <row r="33" spans="1:9" ht="24" customHeight="1">
      <c r="A33" s="83" t="s">
        <v>7</v>
      </c>
      <c r="B33" s="81"/>
      <c r="C33" s="81"/>
      <c r="D33" s="81"/>
      <c r="E33" s="81"/>
      <c r="F33" s="81"/>
      <c r="G33" s="82"/>
      <c r="H33" s="82"/>
      <c r="I33" s="82"/>
    </row>
    <row r="34" spans="1:9" ht="24" customHeight="1">
      <c r="A34" s="65" t="s">
        <v>145</v>
      </c>
      <c r="B34" s="81"/>
      <c r="C34" s="81"/>
      <c r="D34" s="81"/>
      <c r="E34" s="81"/>
      <c r="F34" s="81"/>
      <c r="G34" s="82"/>
      <c r="H34" s="82"/>
      <c r="I34" s="82"/>
    </row>
    <row r="35" spans="1:9" ht="24" customHeight="1">
      <c r="A35" s="81"/>
      <c r="B35" s="81"/>
      <c r="C35" s="81"/>
      <c r="D35" s="81"/>
      <c r="E35" s="81"/>
      <c r="F35" s="81"/>
      <c r="G35" s="84"/>
      <c r="H35" s="85"/>
      <c r="I35" s="84" t="s">
        <v>27</v>
      </c>
    </row>
    <row r="36" spans="1:9" ht="24" customHeight="1">
      <c r="A36" s="76"/>
      <c r="B36" s="76"/>
      <c r="C36" s="76"/>
      <c r="D36" s="86"/>
      <c r="E36" s="86"/>
      <c r="F36" s="87"/>
      <c r="G36" s="88" t="s">
        <v>148</v>
      </c>
      <c r="H36" s="89"/>
      <c r="I36" s="88" t="s">
        <v>136</v>
      </c>
    </row>
    <row r="37" spans="1:9" ht="24" customHeight="1">
      <c r="A37" s="76" t="s">
        <v>117</v>
      </c>
      <c r="B37" s="76"/>
      <c r="C37" s="76"/>
      <c r="D37" s="76"/>
      <c r="E37" s="76"/>
      <c r="F37" s="76"/>
      <c r="G37" s="75"/>
      <c r="H37" s="75"/>
      <c r="I37" s="75"/>
    </row>
    <row r="38" spans="1:9" ht="24" customHeight="1">
      <c r="A38" s="76" t="s">
        <v>79</v>
      </c>
      <c r="B38" s="76"/>
      <c r="C38" s="76"/>
      <c r="D38" s="76"/>
      <c r="E38" s="76"/>
      <c r="F38" s="76"/>
      <c r="G38" s="75">
        <v>-455876155</v>
      </c>
      <c r="H38" s="75"/>
      <c r="I38" s="75">
        <v>739589483</v>
      </c>
    </row>
    <row r="39" spans="1:9" ht="24" customHeight="1">
      <c r="A39" s="76" t="s">
        <v>34</v>
      </c>
      <c r="B39" s="76"/>
      <c r="C39" s="76"/>
      <c r="D39" s="76"/>
      <c r="E39" s="76"/>
      <c r="F39" s="76"/>
      <c r="G39" s="75">
        <v>-92336093</v>
      </c>
      <c r="H39" s="75"/>
      <c r="I39" s="75">
        <v>-192765988</v>
      </c>
    </row>
    <row r="40" spans="1:9" ht="24" customHeight="1">
      <c r="A40" s="76" t="s">
        <v>118</v>
      </c>
      <c r="B40" s="76"/>
      <c r="C40" s="76"/>
      <c r="D40" s="76"/>
      <c r="E40" s="76"/>
      <c r="F40" s="76"/>
      <c r="G40" s="75">
        <v>-1566471</v>
      </c>
      <c r="H40" s="75"/>
      <c r="I40" s="75">
        <v>-19587596</v>
      </c>
    </row>
    <row r="41" spans="1:9" ht="24" customHeight="1">
      <c r="A41" s="76" t="s">
        <v>125</v>
      </c>
      <c r="B41" s="76"/>
      <c r="C41" s="76"/>
      <c r="D41" s="76"/>
      <c r="E41" s="76"/>
      <c r="F41" s="76"/>
      <c r="G41" s="75">
        <v>10718473</v>
      </c>
      <c r="H41" s="75"/>
      <c r="I41" s="75">
        <v>14650342</v>
      </c>
    </row>
    <row r="42" spans="1:9" ht="24" customHeight="1">
      <c r="A42" s="76" t="s">
        <v>104</v>
      </c>
      <c r="B42" s="76"/>
      <c r="C42" s="76"/>
      <c r="D42" s="76"/>
      <c r="E42" s="76"/>
      <c r="F42" s="76"/>
      <c r="G42" s="75">
        <v>-1768182</v>
      </c>
      <c r="H42" s="75"/>
      <c r="I42" s="75">
        <v>-2033262</v>
      </c>
    </row>
    <row r="43" spans="1:9" ht="24" customHeight="1">
      <c r="A43" s="76" t="s">
        <v>35</v>
      </c>
      <c r="B43" s="76"/>
      <c r="C43" s="76"/>
      <c r="D43" s="76"/>
      <c r="E43" s="76"/>
      <c r="F43" s="76"/>
      <c r="G43" s="90">
        <v>-89923648</v>
      </c>
      <c r="H43" s="75"/>
      <c r="I43" s="90">
        <v>-129245164</v>
      </c>
    </row>
    <row r="44" spans="1:9" ht="24" customHeight="1">
      <c r="A44" s="76" t="s">
        <v>152</v>
      </c>
      <c r="B44" s="76"/>
      <c r="C44" s="76"/>
      <c r="D44" s="76"/>
      <c r="E44" s="76"/>
      <c r="F44" s="76"/>
      <c r="G44" s="75">
        <f>SUM(G21:G27,G38:G43)</f>
        <v>1476787733</v>
      </c>
      <c r="H44" s="75"/>
      <c r="I44" s="75">
        <f>SUM(I21:I27,I38:I43)</f>
        <v>-680207934</v>
      </c>
    </row>
    <row r="45" spans="1:9" ht="24" customHeight="1">
      <c r="A45" s="76" t="s">
        <v>60</v>
      </c>
      <c r="B45" s="76"/>
      <c r="C45" s="76"/>
      <c r="D45" s="76"/>
      <c r="E45" s="76"/>
      <c r="F45" s="76"/>
      <c r="G45" s="75">
        <v>64575778</v>
      </c>
      <c r="H45" s="75"/>
      <c r="I45" s="75">
        <v>35864864</v>
      </c>
    </row>
    <row r="46" spans="1:9" ht="24" customHeight="1">
      <c r="A46" s="76" t="s">
        <v>61</v>
      </c>
      <c r="B46" s="76"/>
      <c r="C46" s="76"/>
      <c r="D46" s="76"/>
      <c r="E46" s="76"/>
      <c r="F46" s="76"/>
      <c r="G46" s="75">
        <v>-106825361</v>
      </c>
      <c r="H46" s="75"/>
      <c r="I46" s="75">
        <v>-76247499</v>
      </c>
    </row>
    <row r="47" spans="1:9" ht="24" customHeight="1">
      <c r="A47" s="76" t="s">
        <v>57</v>
      </c>
      <c r="B47" s="76"/>
      <c r="C47" s="76"/>
      <c r="D47" s="76"/>
      <c r="E47" s="76"/>
      <c r="F47" s="76"/>
      <c r="G47" s="90">
        <v>-83340598</v>
      </c>
      <c r="H47" s="75"/>
      <c r="I47" s="90">
        <v>-158780980</v>
      </c>
    </row>
    <row r="48" spans="1:9" s="91" customFormat="1" ht="24" customHeight="1">
      <c r="A48" s="79" t="s">
        <v>149</v>
      </c>
      <c r="B48" s="76"/>
      <c r="C48" s="76"/>
      <c r="D48" s="76"/>
      <c r="E48" s="76"/>
      <c r="F48" s="76"/>
      <c r="G48" s="90">
        <f>SUM(G44:G47)</f>
        <v>1351197552</v>
      </c>
      <c r="H48" s="75"/>
      <c r="I48" s="90">
        <f>SUM(I44:I47)</f>
        <v>-879371549</v>
      </c>
    </row>
    <row r="49" spans="1:9" ht="24" customHeight="1">
      <c r="A49" s="79" t="s">
        <v>23</v>
      </c>
      <c r="B49" s="76"/>
      <c r="C49" s="76"/>
      <c r="D49" s="76"/>
      <c r="E49" s="76"/>
      <c r="F49" s="76"/>
      <c r="G49" s="75"/>
      <c r="H49" s="75"/>
      <c r="I49" s="75"/>
    </row>
    <row r="50" spans="1:9" ht="24" customHeight="1">
      <c r="A50" s="76" t="s">
        <v>40</v>
      </c>
      <c r="B50" s="76"/>
      <c r="C50" s="76"/>
      <c r="D50" s="76"/>
      <c r="E50" s="76"/>
      <c r="F50" s="76"/>
      <c r="G50" s="75">
        <v>38418182</v>
      </c>
      <c r="H50" s="75"/>
      <c r="I50" s="75">
        <v>46943070</v>
      </c>
    </row>
    <row r="51" spans="1:9" ht="24" customHeight="1">
      <c r="A51" s="76" t="s">
        <v>36</v>
      </c>
      <c r="B51" s="76"/>
      <c r="C51" s="76"/>
      <c r="D51" s="76"/>
      <c r="E51" s="76"/>
      <c r="F51" s="76"/>
      <c r="G51" s="75">
        <v>36916</v>
      </c>
      <c r="H51" s="75"/>
      <c r="I51" s="75">
        <v>88785</v>
      </c>
    </row>
    <row r="52" spans="1:9" ht="24" customHeight="1">
      <c r="A52" s="76" t="s">
        <v>37</v>
      </c>
      <c r="B52" s="76"/>
      <c r="C52" s="76"/>
      <c r="D52" s="76"/>
      <c r="E52" s="76"/>
      <c r="F52" s="76"/>
      <c r="G52" s="75">
        <v>-8236177</v>
      </c>
      <c r="H52" s="75"/>
      <c r="I52" s="75">
        <v>-4505163</v>
      </c>
    </row>
    <row r="53" spans="1:9" ht="24" customHeight="1">
      <c r="A53" s="76" t="s">
        <v>38</v>
      </c>
      <c r="B53" s="76"/>
      <c r="C53" s="76"/>
      <c r="D53" s="76"/>
      <c r="E53" s="76"/>
      <c r="F53" s="76"/>
      <c r="G53" s="90">
        <v>-4903888</v>
      </c>
      <c r="H53" s="75"/>
      <c r="I53" s="90">
        <v>-7195644</v>
      </c>
    </row>
    <row r="54" spans="1:9" ht="24" customHeight="1">
      <c r="A54" s="79" t="s">
        <v>150</v>
      </c>
      <c r="B54" s="76"/>
      <c r="C54" s="76"/>
      <c r="D54" s="76"/>
      <c r="E54" s="76"/>
      <c r="F54" s="76"/>
      <c r="G54" s="90">
        <f>SUM(G50:G53)</f>
        <v>25315033</v>
      </c>
      <c r="H54" s="75"/>
      <c r="I54" s="90">
        <f>SUM(I50:I53)</f>
        <v>35331048</v>
      </c>
    </row>
    <row r="55" spans="1:9" ht="24" customHeight="1">
      <c r="A55" s="79" t="s">
        <v>24</v>
      </c>
      <c r="B55" s="76"/>
      <c r="C55" s="76"/>
      <c r="D55" s="76"/>
      <c r="E55" s="76"/>
      <c r="F55" s="76"/>
      <c r="G55" s="75"/>
      <c r="H55" s="75"/>
      <c r="I55" s="75"/>
    </row>
    <row r="56" spans="1:9" ht="24" customHeight="1">
      <c r="A56" s="76" t="s">
        <v>123</v>
      </c>
      <c r="B56" s="76"/>
      <c r="C56" s="76"/>
      <c r="D56" s="76"/>
      <c r="E56" s="76"/>
      <c r="F56" s="76"/>
      <c r="G56" s="75">
        <v>-830000000</v>
      </c>
      <c r="H56" s="75"/>
      <c r="I56" s="75">
        <v>-750000000</v>
      </c>
    </row>
    <row r="57" spans="1:9" ht="24" customHeight="1">
      <c r="A57" s="76" t="s">
        <v>124</v>
      </c>
      <c r="B57" s="76"/>
      <c r="C57" s="76"/>
      <c r="D57" s="76"/>
      <c r="E57" s="76"/>
      <c r="F57" s="76"/>
      <c r="G57" s="75">
        <v>0</v>
      </c>
      <c r="H57" s="75"/>
      <c r="I57" s="75">
        <v>1280000000</v>
      </c>
    </row>
    <row r="58" spans="1:9" ht="24" customHeight="1">
      <c r="A58" s="76" t="s">
        <v>142</v>
      </c>
      <c r="B58" s="76"/>
      <c r="C58" s="76"/>
      <c r="D58" s="76"/>
      <c r="E58" s="76"/>
      <c r="F58" s="76"/>
      <c r="G58" s="75">
        <v>-12042724964</v>
      </c>
      <c r="H58" s="75"/>
      <c r="I58" s="75">
        <v>-8521479012</v>
      </c>
    </row>
    <row r="59" spans="1:9" ht="24" customHeight="1">
      <c r="A59" s="76" t="s">
        <v>129</v>
      </c>
      <c r="B59" s="76"/>
      <c r="C59" s="76"/>
      <c r="D59" s="76"/>
      <c r="E59" s="76"/>
      <c r="F59" s="76"/>
      <c r="G59" s="75">
        <v>11754553257</v>
      </c>
      <c r="H59" s="75"/>
      <c r="I59" s="75">
        <v>9311845371</v>
      </c>
    </row>
    <row r="60" spans="1:9" ht="24" customHeight="1">
      <c r="A60" s="76" t="s">
        <v>22</v>
      </c>
      <c r="B60" s="76"/>
      <c r="C60" s="76"/>
      <c r="D60" s="76"/>
      <c r="E60" s="76"/>
      <c r="F60" s="76"/>
      <c r="G60" s="56">
        <v>-300000000</v>
      </c>
      <c r="H60" s="75"/>
      <c r="I60" s="56">
        <v>-570000000</v>
      </c>
    </row>
    <row r="61" spans="1:9" ht="24" customHeight="1">
      <c r="A61" s="76" t="s">
        <v>103</v>
      </c>
      <c r="B61" s="76"/>
      <c r="C61" s="76"/>
      <c r="D61" s="76"/>
      <c r="E61" s="76"/>
      <c r="F61" s="76"/>
      <c r="G61" s="56">
        <v>-15560036</v>
      </c>
      <c r="H61" s="75"/>
      <c r="I61" s="56">
        <v>-24388696</v>
      </c>
    </row>
    <row r="62" spans="1:9" ht="24" customHeight="1">
      <c r="A62" s="79" t="s">
        <v>151</v>
      </c>
      <c r="B62" s="76"/>
      <c r="C62" s="76"/>
      <c r="D62" s="76"/>
      <c r="E62" s="76"/>
      <c r="F62" s="76"/>
      <c r="G62" s="92">
        <f>SUM(G56:G61)</f>
        <v>-1433731743</v>
      </c>
      <c r="H62" s="56"/>
      <c r="I62" s="92">
        <f>SUM(I56:I61)</f>
        <v>725977663</v>
      </c>
    </row>
    <row r="63" spans="1:9" ht="24" customHeight="1">
      <c r="A63" s="76" t="s">
        <v>108</v>
      </c>
      <c r="B63" s="76"/>
      <c r="C63" s="76"/>
      <c r="D63" s="76"/>
      <c r="E63" s="76"/>
      <c r="F63" s="76"/>
      <c r="G63" s="75">
        <f>G62+G54+G48</f>
        <v>-57219158</v>
      </c>
      <c r="H63" s="75"/>
      <c r="I63" s="75">
        <f>I62+I54+I48</f>
        <v>-118062838</v>
      </c>
    </row>
    <row r="64" spans="1:9" ht="24" customHeight="1">
      <c r="A64" s="76" t="s">
        <v>119</v>
      </c>
      <c r="B64" s="76"/>
      <c r="C64" s="76"/>
      <c r="D64" s="76"/>
      <c r="E64" s="76"/>
      <c r="F64" s="76"/>
      <c r="G64" s="90">
        <v>255347899</v>
      </c>
      <c r="H64" s="75"/>
      <c r="I64" s="90">
        <v>373410737</v>
      </c>
    </row>
    <row r="65" spans="1:9" ht="24" customHeight="1" thickBot="1">
      <c r="A65" s="79" t="s">
        <v>120</v>
      </c>
      <c r="B65" s="76"/>
      <c r="C65" s="76"/>
      <c r="D65" s="76"/>
      <c r="E65" s="76"/>
      <c r="F65" s="76"/>
      <c r="G65" s="93">
        <f>SUM(G63:G64)</f>
        <v>198128741</v>
      </c>
      <c r="H65" s="75"/>
      <c r="I65" s="93">
        <f>SUM(I63:I64)</f>
        <v>255347899</v>
      </c>
    </row>
    <row r="66" spans="1:9" ht="24" customHeight="1" thickTop="1">
      <c r="G66" s="94">
        <f>SUM(G65-BS!G7)</f>
        <v>0</v>
      </c>
      <c r="H66" s="63"/>
      <c r="I66" s="94">
        <f>SUM(I65-BS!I7)</f>
        <v>0</v>
      </c>
    </row>
    <row r="67" spans="1:9" ht="24" customHeight="1">
      <c r="A67" s="47" t="s">
        <v>3</v>
      </c>
      <c r="G67" s="95"/>
      <c r="H67" s="63"/>
      <c r="I67" s="95"/>
    </row>
    <row r="68" spans="1:9" ht="24" customHeight="1">
      <c r="G68" s="63"/>
      <c r="H68" s="63"/>
      <c r="I68" s="63"/>
    </row>
  </sheetData>
  <printOptions gridLinesSet="0"/>
  <pageMargins left="0.86614173228346458" right="0.39370078740157483" top="0.86614173228346458" bottom="0" header="0.19685039370078741" footer="0.19685039370078741"/>
  <pageSetup paperSize="9" scale="89" orientation="portrait" r:id="rId1"/>
  <headerFooter alignWithMargins="0">
    <oddFooter xml:space="preserve">&amp;R&amp;"Times New Roman,Regular"&amp;8                  
</oddFooter>
  </headerFooter>
  <rowBreaks count="1" manualBreakCount="1">
    <brk id="31" max="16383" man="1"/>
  </rowBreaks>
  <ignoredErrors>
    <ignoredError sqref="H5 H36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"/>
  <sheetViews>
    <sheetView workbookViewId="0"/>
  </sheetViews>
  <sheetFormatPr defaultRowHeight="21.6"/>
  <sheetData/>
  <phoneticPr fontId="0" type="noConversion"/>
  <pageMargins left="0.75" right="0.75" top="1" bottom="1" header="0.5" footer="0.5"/>
  <pageSetup paperSize="9" orientation="portrait" r:id="rId1"/>
  <headerFooter alignWithMargins="0">
    <oddHeader>&amp;A</oddHeader>
    <oddFooter>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L54"/>
  <sheetViews>
    <sheetView showGridLines="0" tabSelected="1" view="pageBreakPreview" zoomScale="90" zoomScaleNormal="100" zoomScaleSheetLayoutView="90" workbookViewId="0"/>
  </sheetViews>
  <sheetFormatPr defaultColWidth="10.44140625" defaultRowHeight="24" customHeight="1"/>
  <cols>
    <col min="1" max="1" width="41.88671875" style="7" customWidth="1"/>
    <col min="2" max="3" width="1.6640625" style="7" customWidth="1"/>
    <col min="4" max="4" width="7" style="7" customWidth="1"/>
    <col min="5" max="5" width="8" style="17" customWidth="1"/>
    <col min="6" max="6" width="2" style="17" customWidth="1"/>
    <col min="7" max="7" width="17.33203125" style="23" customWidth="1"/>
    <col min="8" max="8" width="2" style="23" customWidth="1"/>
    <col min="9" max="9" width="17.33203125" style="23" customWidth="1"/>
    <col min="10" max="10" width="1" style="7" customWidth="1"/>
    <col min="11" max="11" width="15.6640625" style="7" bestFit="1" customWidth="1"/>
    <col min="12" max="12" width="13.6640625" style="7" bestFit="1" customWidth="1"/>
    <col min="13" max="16384" width="10.44140625" style="7"/>
  </cols>
  <sheetData>
    <row r="1" spans="1:11" s="13" customFormat="1" ht="24" customHeight="1">
      <c r="A1" s="9" t="s">
        <v>16</v>
      </c>
      <c r="B1" s="10"/>
      <c r="C1" s="10"/>
      <c r="D1" s="10"/>
      <c r="E1" s="11"/>
      <c r="F1" s="11"/>
      <c r="G1" s="12"/>
      <c r="H1" s="12"/>
      <c r="I1" s="12"/>
    </row>
    <row r="2" spans="1:11" s="13" customFormat="1" ht="24" customHeight="1">
      <c r="A2" s="14" t="s">
        <v>42</v>
      </c>
      <c r="B2" s="10"/>
      <c r="C2" s="10"/>
      <c r="D2" s="10"/>
      <c r="E2" s="11"/>
      <c r="F2" s="11"/>
      <c r="G2" s="12"/>
      <c r="H2" s="12"/>
      <c r="I2" s="12"/>
    </row>
    <row r="3" spans="1:11" s="13" customFormat="1" ht="24" customHeight="1">
      <c r="A3" s="34" t="s">
        <v>143</v>
      </c>
      <c r="B3" s="10"/>
      <c r="C3" s="10"/>
      <c r="D3" s="10"/>
      <c r="E3" s="11"/>
      <c r="F3" s="11"/>
      <c r="G3" s="12"/>
      <c r="H3" s="12"/>
      <c r="I3" s="12"/>
    </row>
    <row r="4" spans="1:11" s="13" customFormat="1" ht="24" customHeight="1">
      <c r="A4" s="10"/>
      <c r="B4" s="10"/>
      <c r="C4" s="10"/>
      <c r="D4" s="10"/>
      <c r="E4" s="11"/>
      <c r="F4" s="11"/>
      <c r="G4" s="1"/>
      <c r="H4" s="2"/>
      <c r="I4" s="1" t="s">
        <v>27</v>
      </c>
      <c r="J4" s="2"/>
    </row>
    <row r="5" spans="1:11" s="13" customFormat="1" ht="24" customHeight="1">
      <c r="A5" s="10"/>
      <c r="B5" s="10"/>
      <c r="C5" s="10"/>
      <c r="D5" s="10"/>
      <c r="E5" s="15" t="s">
        <v>0</v>
      </c>
      <c r="F5" s="11"/>
      <c r="G5" s="62" t="s">
        <v>144</v>
      </c>
      <c r="H5" s="60"/>
      <c r="I5" s="62" t="s">
        <v>133</v>
      </c>
      <c r="J5" s="3"/>
    </row>
    <row r="6" spans="1:11" ht="24" customHeight="1">
      <c r="A6" s="16" t="s">
        <v>1</v>
      </c>
      <c r="C6" s="16"/>
      <c r="D6" s="16"/>
      <c r="G6" s="4"/>
      <c r="H6" s="3"/>
      <c r="I6" s="4"/>
      <c r="J6" s="3"/>
    </row>
    <row r="7" spans="1:11" ht="24" customHeight="1">
      <c r="A7" s="7" t="s">
        <v>8</v>
      </c>
      <c r="B7" s="16"/>
      <c r="C7" s="16"/>
      <c r="D7" s="16"/>
      <c r="E7" s="8">
        <v>6</v>
      </c>
      <c r="F7" s="8"/>
      <c r="G7" s="75">
        <v>198128741</v>
      </c>
      <c r="H7" s="19"/>
      <c r="I7" s="75">
        <v>255347899</v>
      </c>
      <c r="K7" s="58"/>
    </row>
    <row r="8" spans="1:11" ht="24" customHeight="1">
      <c r="A8" s="7" t="s">
        <v>66</v>
      </c>
      <c r="E8" s="8">
        <v>7</v>
      </c>
      <c r="F8" s="8"/>
      <c r="G8" s="63">
        <v>521486218</v>
      </c>
      <c r="H8" s="19"/>
      <c r="I8" s="63">
        <v>111265504</v>
      </c>
      <c r="K8" s="58"/>
    </row>
    <row r="9" spans="1:11" ht="24" customHeight="1">
      <c r="A9" s="7" t="s">
        <v>62</v>
      </c>
      <c r="E9" s="8">
        <v>8</v>
      </c>
      <c r="F9" s="8"/>
      <c r="G9" s="63">
        <v>6365240013</v>
      </c>
      <c r="H9" s="19"/>
      <c r="I9" s="63">
        <v>7793456643</v>
      </c>
      <c r="K9" s="58"/>
    </row>
    <row r="10" spans="1:11" ht="24" customHeight="1">
      <c r="A10" s="7" t="s">
        <v>43</v>
      </c>
      <c r="E10" s="8">
        <v>9</v>
      </c>
      <c r="F10" s="8"/>
      <c r="G10" s="63">
        <v>0</v>
      </c>
      <c r="H10" s="19"/>
      <c r="I10" s="63">
        <v>1607</v>
      </c>
      <c r="K10" s="58"/>
    </row>
    <row r="11" spans="1:11" ht="24" customHeight="1">
      <c r="A11" s="7" t="s">
        <v>88</v>
      </c>
      <c r="E11" s="28">
        <v>10.1</v>
      </c>
      <c r="F11" s="8"/>
      <c r="G11" s="75">
        <v>941663266</v>
      </c>
      <c r="H11" s="19"/>
      <c r="I11" s="75">
        <v>1561756009</v>
      </c>
      <c r="K11" s="58"/>
    </row>
    <row r="12" spans="1:11" ht="24" customHeight="1">
      <c r="A12" s="7" t="s">
        <v>70</v>
      </c>
      <c r="E12" s="8">
        <v>11</v>
      </c>
      <c r="F12" s="8"/>
      <c r="G12" s="63">
        <v>27027151</v>
      </c>
      <c r="H12" s="19"/>
      <c r="I12" s="63">
        <v>33197559</v>
      </c>
    </row>
    <row r="13" spans="1:11" ht="24" customHeight="1">
      <c r="A13" s="7" t="s">
        <v>63</v>
      </c>
      <c r="E13" s="8">
        <v>13</v>
      </c>
      <c r="F13" s="8"/>
      <c r="G13" s="63">
        <v>90511512</v>
      </c>
      <c r="H13" s="19"/>
      <c r="I13" s="63">
        <v>113301327</v>
      </c>
    </row>
    <row r="14" spans="1:11" ht="24" customHeight="1">
      <c r="A14" s="7" t="s">
        <v>83</v>
      </c>
      <c r="E14" s="28">
        <v>14.1</v>
      </c>
      <c r="F14" s="8"/>
      <c r="G14" s="63">
        <v>55985092</v>
      </c>
      <c r="H14" s="19"/>
      <c r="I14" s="63">
        <v>67347568</v>
      </c>
    </row>
    <row r="15" spans="1:11" ht="24" customHeight="1">
      <c r="A15" s="7" t="s">
        <v>64</v>
      </c>
      <c r="E15" s="8">
        <v>15</v>
      </c>
      <c r="F15" s="8"/>
      <c r="G15" s="63">
        <v>86226663</v>
      </c>
      <c r="H15" s="19"/>
      <c r="I15" s="63">
        <v>100284365</v>
      </c>
    </row>
    <row r="16" spans="1:11" ht="24" customHeight="1">
      <c r="A16" s="7" t="s">
        <v>82</v>
      </c>
      <c r="E16" s="28">
        <v>23.1</v>
      </c>
      <c r="F16" s="8"/>
      <c r="G16" s="63">
        <v>8156756</v>
      </c>
      <c r="H16" s="19"/>
      <c r="I16" s="63">
        <v>9032303</v>
      </c>
    </row>
    <row r="17" spans="1:11" ht="24" customHeight="1">
      <c r="A17" s="7" t="s">
        <v>65</v>
      </c>
      <c r="E17" s="8">
        <v>16</v>
      </c>
      <c r="F17" s="8"/>
      <c r="G17" s="64">
        <v>224652058</v>
      </c>
      <c r="H17" s="19"/>
      <c r="I17" s="64">
        <v>219960642</v>
      </c>
    </row>
    <row r="18" spans="1:11" ht="24" customHeight="1" thickBot="1">
      <c r="A18" s="16" t="s">
        <v>2</v>
      </c>
      <c r="E18" s="21"/>
      <c r="F18" s="21"/>
      <c r="G18" s="22">
        <f>SUM(G7:G17)</f>
        <v>8519077470</v>
      </c>
      <c r="H18" s="18"/>
      <c r="I18" s="22">
        <f>SUM(I7:I17)</f>
        <v>10264951426</v>
      </c>
    </row>
    <row r="19" spans="1:11" ht="24" customHeight="1" thickTop="1">
      <c r="E19" s="21"/>
      <c r="F19" s="21"/>
    </row>
    <row r="20" spans="1:11" ht="24" customHeight="1">
      <c r="A20" s="7" t="s">
        <v>3</v>
      </c>
      <c r="E20" s="21"/>
      <c r="F20" s="21"/>
    </row>
    <row r="21" spans="1:11" ht="24" customHeight="1">
      <c r="E21" s="21"/>
      <c r="F21" s="21"/>
    </row>
    <row r="22" spans="1:11" ht="24" customHeight="1">
      <c r="E22" s="21"/>
      <c r="F22" s="21"/>
    </row>
    <row r="23" spans="1:11" s="13" customFormat="1" ht="24" customHeight="1">
      <c r="A23" s="9" t="s">
        <v>16</v>
      </c>
      <c r="B23" s="10"/>
      <c r="C23" s="10"/>
      <c r="D23" s="10"/>
      <c r="E23" s="11"/>
      <c r="F23" s="11"/>
      <c r="G23" s="12"/>
      <c r="H23" s="12"/>
      <c r="I23" s="12"/>
      <c r="K23" s="7"/>
    </row>
    <row r="24" spans="1:11" s="13" customFormat="1" ht="24" customHeight="1">
      <c r="A24" s="14" t="s">
        <v>44</v>
      </c>
      <c r="B24" s="10"/>
      <c r="C24" s="10"/>
      <c r="D24" s="10"/>
      <c r="E24" s="11"/>
      <c r="F24" s="11"/>
      <c r="G24" s="12"/>
      <c r="H24" s="12"/>
      <c r="I24" s="12"/>
      <c r="K24" s="7"/>
    </row>
    <row r="25" spans="1:11" s="13" customFormat="1" ht="24" customHeight="1">
      <c r="A25" s="34" t="s">
        <v>143</v>
      </c>
      <c r="B25" s="10"/>
      <c r="C25" s="10"/>
      <c r="D25" s="10"/>
      <c r="E25" s="11"/>
      <c r="F25" s="11"/>
      <c r="G25" s="12"/>
      <c r="H25" s="12"/>
      <c r="I25" s="12"/>
      <c r="K25" s="7"/>
    </row>
    <row r="26" spans="1:11" s="13" customFormat="1" ht="24" customHeight="1">
      <c r="A26" s="10"/>
      <c r="B26" s="10"/>
      <c r="C26" s="10"/>
      <c r="D26" s="10"/>
      <c r="E26" s="11"/>
      <c r="F26" s="11"/>
      <c r="G26" s="1"/>
      <c r="H26" s="2"/>
      <c r="I26" s="1" t="s">
        <v>27</v>
      </c>
      <c r="J26" s="2"/>
      <c r="K26" s="7"/>
    </row>
    <row r="27" spans="1:11" s="13" customFormat="1" ht="24" customHeight="1">
      <c r="A27" s="10"/>
      <c r="B27" s="10"/>
      <c r="C27" s="10"/>
      <c r="D27" s="10"/>
      <c r="E27" s="15" t="s">
        <v>0</v>
      </c>
      <c r="F27" s="11"/>
      <c r="G27" s="62" t="s">
        <v>144</v>
      </c>
      <c r="H27" s="60"/>
      <c r="I27" s="62" t="s">
        <v>133</v>
      </c>
      <c r="J27" s="3"/>
      <c r="K27" s="7"/>
    </row>
    <row r="28" spans="1:11" ht="24" customHeight="1">
      <c r="A28" s="16" t="s">
        <v>45</v>
      </c>
      <c r="G28" s="2"/>
      <c r="H28" s="2"/>
      <c r="I28" s="2"/>
    </row>
    <row r="29" spans="1:11" ht="24" customHeight="1">
      <c r="A29" s="7" t="s">
        <v>46</v>
      </c>
      <c r="E29" s="21">
        <v>17</v>
      </c>
      <c r="G29" s="96">
        <v>450000000</v>
      </c>
      <c r="H29" s="24"/>
      <c r="I29" s="96">
        <v>1280000000</v>
      </c>
    </row>
    <row r="30" spans="1:11" ht="24" customHeight="1">
      <c r="A30" s="7" t="s">
        <v>137</v>
      </c>
      <c r="E30" s="21">
        <v>18</v>
      </c>
      <c r="G30" s="96">
        <v>283713328</v>
      </c>
      <c r="H30" s="24"/>
      <c r="I30" s="96">
        <v>739589483</v>
      </c>
    </row>
    <row r="31" spans="1:11" ht="24" customHeight="1">
      <c r="A31" s="7" t="s">
        <v>26</v>
      </c>
      <c r="E31" s="8">
        <v>19</v>
      </c>
      <c r="F31" s="8"/>
      <c r="G31" s="97">
        <v>975822848</v>
      </c>
      <c r="H31" s="5"/>
      <c r="I31" s="97">
        <v>1066489663</v>
      </c>
    </row>
    <row r="32" spans="1:11" ht="24" customHeight="1">
      <c r="A32" s="7" t="s">
        <v>47</v>
      </c>
      <c r="E32" s="8">
        <v>9</v>
      </c>
      <c r="F32" s="8"/>
      <c r="G32" s="97">
        <v>315321</v>
      </c>
      <c r="H32" s="5"/>
      <c r="I32" s="97">
        <v>1973267</v>
      </c>
    </row>
    <row r="33" spans="1:12" ht="24" customHeight="1">
      <c r="A33" s="7" t="s">
        <v>48</v>
      </c>
      <c r="E33" s="8"/>
      <c r="F33" s="8"/>
      <c r="G33" s="47">
        <v>30647251</v>
      </c>
      <c r="H33" s="5"/>
      <c r="I33" s="47">
        <v>36992179</v>
      </c>
    </row>
    <row r="34" spans="1:12" ht="24" customHeight="1">
      <c r="A34" s="7" t="s">
        <v>107</v>
      </c>
      <c r="E34" s="8">
        <v>20</v>
      </c>
      <c r="F34" s="8"/>
      <c r="G34" s="97">
        <v>2924919388</v>
      </c>
      <c r="H34" s="5"/>
      <c r="I34" s="97">
        <v>3202416476</v>
      </c>
    </row>
    <row r="35" spans="1:12" ht="24" customHeight="1">
      <c r="A35" s="7" t="s">
        <v>84</v>
      </c>
      <c r="E35" s="8">
        <v>21</v>
      </c>
      <c r="F35" s="8"/>
      <c r="G35" s="47">
        <v>69989309</v>
      </c>
      <c r="H35" s="5"/>
      <c r="I35" s="47">
        <v>72432715</v>
      </c>
    </row>
    <row r="36" spans="1:12" ht="24" customHeight="1">
      <c r="A36" s="7" t="s">
        <v>86</v>
      </c>
      <c r="E36" s="28">
        <v>14.2</v>
      </c>
      <c r="F36" s="8"/>
      <c r="G36" s="97">
        <v>56985621</v>
      </c>
      <c r="H36" s="6"/>
      <c r="I36" s="97">
        <v>67505962</v>
      </c>
      <c r="K36" s="55"/>
      <c r="L36" s="55"/>
    </row>
    <row r="37" spans="1:12" ht="24" customHeight="1">
      <c r="A37" s="7" t="s">
        <v>4</v>
      </c>
      <c r="E37" s="8">
        <v>24</v>
      </c>
      <c r="F37" s="8"/>
      <c r="G37" s="64">
        <v>200169292</v>
      </c>
      <c r="H37" s="5"/>
      <c r="I37" s="64">
        <v>283623767</v>
      </c>
      <c r="K37" s="55"/>
      <c r="L37" s="55"/>
    </row>
    <row r="38" spans="1:12" ht="24" customHeight="1">
      <c r="A38" s="16" t="s">
        <v>5</v>
      </c>
      <c r="E38" s="8"/>
      <c r="F38" s="8"/>
      <c r="G38" s="20">
        <f>SUM(G29:G37)</f>
        <v>4992562358</v>
      </c>
      <c r="H38" s="19"/>
      <c r="I38" s="20">
        <f>SUM(I29:I37)</f>
        <v>6751023512</v>
      </c>
    </row>
    <row r="39" spans="1:12" ht="24" customHeight="1">
      <c r="A39" s="16" t="s">
        <v>49</v>
      </c>
      <c r="E39" s="21"/>
      <c r="F39" s="21"/>
      <c r="G39" s="19"/>
      <c r="H39" s="19"/>
      <c r="I39" s="19"/>
    </row>
    <row r="40" spans="1:12" ht="24" customHeight="1">
      <c r="A40" s="7" t="s">
        <v>15</v>
      </c>
      <c r="E40" s="21">
        <v>25</v>
      </c>
      <c r="F40" s="21"/>
      <c r="G40" s="19"/>
      <c r="H40" s="19"/>
      <c r="I40" s="19"/>
    </row>
    <row r="41" spans="1:12" ht="24" customHeight="1">
      <c r="A41" s="7" t="s">
        <v>67</v>
      </c>
      <c r="E41" s="21"/>
      <c r="F41" s="21"/>
      <c r="G41" s="19"/>
      <c r="H41" s="19"/>
      <c r="I41" s="19"/>
    </row>
    <row r="42" spans="1:12" ht="24" customHeight="1">
      <c r="A42" s="7" t="s">
        <v>68</v>
      </c>
      <c r="E42" s="21"/>
      <c r="F42" s="21"/>
      <c r="G42" s="63">
        <v>3000000000</v>
      </c>
      <c r="H42" s="18"/>
      <c r="I42" s="63">
        <v>3000000000</v>
      </c>
    </row>
    <row r="43" spans="1:12" ht="24" customHeight="1">
      <c r="A43" s="7" t="s">
        <v>13</v>
      </c>
      <c r="E43" s="21"/>
      <c r="F43" s="21"/>
      <c r="G43" s="63"/>
      <c r="H43" s="18"/>
      <c r="I43" s="63"/>
    </row>
    <row r="44" spans="1:12" ht="24" customHeight="1">
      <c r="A44" s="7" t="s">
        <v>69</v>
      </c>
      <c r="E44" s="21">
        <v>27</v>
      </c>
      <c r="F44" s="21"/>
      <c r="G44" s="63">
        <v>300000000</v>
      </c>
      <c r="H44" s="18"/>
      <c r="I44" s="63">
        <v>300000000</v>
      </c>
    </row>
    <row r="45" spans="1:12" ht="24" customHeight="1">
      <c r="A45" s="7" t="s">
        <v>28</v>
      </c>
      <c r="E45" s="21"/>
      <c r="F45" s="21"/>
      <c r="G45" s="97">
        <v>227810232</v>
      </c>
      <c r="H45" s="18"/>
      <c r="I45" s="97">
        <v>213884721</v>
      </c>
    </row>
    <row r="46" spans="1:12" ht="24" customHeight="1">
      <c r="A46" s="7" t="s">
        <v>85</v>
      </c>
      <c r="E46" s="25">
        <v>10.3</v>
      </c>
      <c r="F46" s="21"/>
      <c r="G46" s="63">
        <v>-1295120</v>
      </c>
      <c r="H46" s="18"/>
      <c r="I46" s="63">
        <v>43193</v>
      </c>
    </row>
    <row r="47" spans="1:12" ht="24" customHeight="1">
      <c r="A47" s="16" t="s">
        <v>50</v>
      </c>
      <c r="E47" s="21"/>
      <c r="F47" s="21"/>
      <c r="G47" s="29">
        <f>SUM(G42:G46)</f>
        <v>3526515112</v>
      </c>
      <c r="H47" s="19"/>
      <c r="I47" s="29">
        <f>SUM(I42:I46)</f>
        <v>3513927914</v>
      </c>
    </row>
    <row r="48" spans="1:12" ht="24" customHeight="1" thickBot="1">
      <c r="A48" s="16" t="s">
        <v>51</v>
      </c>
      <c r="E48" s="21"/>
      <c r="F48" s="21"/>
      <c r="G48" s="22">
        <f>G38+G47</f>
        <v>8519077470</v>
      </c>
      <c r="H48" s="19"/>
      <c r="I48" s="22">
        <f>I38+I47</f>
        <v>10264951426</v>
      </c>
    </row>
    <row r="49" spans="1:9" ht="24" customHeight="1" thickTop="1">
      <c r="E49" s="21"/>
      <c r="F49" s="21"/>
      <c r="G49" s="19">
        <f>G48-G18</f>
        <v>0</v>
      </c>
      <c r="H49" s="19"/>
      <c r="I49" s="19">
        <f>I48-I18</f>
        <v>0</v>
      </c>
    </row>
    <row r="50" spans="1:9" ht="24" customHeight="1">
      <c r="A50" s="7" t="s">
        <v>3</v>
      </c>
      <c r="E50" s="21"/>
      <c r="F50" s="21"/>
    </row>
    <row r="51" spans="1:9" ht="24" customHeight="1">
      <c r="E51" s="21"/>
      <c r="F51" s="21"/>
    </row>
    <row r="52" spans="1:9" s="13" customFormat="1" ht="24" customHeight="1">
      <c r="A52" s="26"/>
      <c r="B52" s="26"/>
      <c r="C52" s="26"/>
      <c r="D52" s="17"/>
      <c r="E52" s="26"/>
      <c r="F52" s="26"/>
      <c r="G52" s="27"/>
      <c r="H52" s="27"/>
      <c r="I52" s="27"/>
    </row>
    <row r="53" spans="1:9" s="13" customFormat="1" ht="24" customHeight="1">
      <c r="A53" s="127" t="s">
        <v>21</v>
      </c>
      <c r="B53" s="127"/>
      <c r="C53" s="127"/>
      <c r="D53" s="17"/>
      <c r="E53" s="127" t="s">
        <v>100</v>
      </c>
      <c r="F53" s="127"/>
      <c r="G53" s="127"/>
      <c r="H53" s="127"/>
      <c r="I53" s="127"/>
    </row>
    <row r="54" spans="1:9" s="13" customFormat="1" ht="24" customHeight="1">
      <c r="A54" s="129" t="s">
        <v>20</v>
      </c>
      <c r="B54" s="129"/>
      <c r="C54" s="129"/>
      <c r="D54" s="7"/>
      <c r="E54" s="128" t="s">
        <v>20</v>
      </c>
      <c r="F54" s="128"/>
      <c r="G54" s="128"/>
      <c r="H54" s="128"/>
      <c r="I54" s="128"/>
    </row>
  </sheetData>
  <mergeCells count="4">
    <mergeCell ref="E53:I53"/>
    <mergeCell ref="E54:I54"/>
    <mergeCell ref="A53:C53"/>
    <mergeCell ref="A54:C54"/>
  </mergeCells>
  <printOptions horizontalCentered="1" gridLinesSet="0"/>
  <pageMargins left="0.86614173228346458" right="0.55118110236220474" top="0.9055118110236221" bottom="0" header="0.19685039370078741" footer="0.19685039370078741"/>
  <pageSetup paperSize="9" scale="90" orientation="portrait" r:id="rId1"/>
  <headerFooter alignWithMargins="0">
    <oddFooter xml:space="preserve">&amp;R&amp;"Times New Roman,Regular"&amp;8                  
</oddFooter>
  </headerFooter>
  <rowBreaks count="1" manualBreakCount="1">
    <brk id="22" max="16383" man="1"/>
  </rowBreaks>
  <ignoredErrors>
    <ignoredError sqref="H5 H27" numberStoredAsText="1"/>
  </ignoredError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J50"/>
  <sheetViews>
    <sheetView showGridLines="0" view="pageBreakPreview" zoomScale="90" zoomScaleNormal="100" zoomScaleSheetLayoutView="90" workbookViewId="0"/>
  </sheetViews>
  <sheetFormatPr defaultColWidth="10.44140625" defaultRowHeight="24" customHeight="1"/>
  <cols>
    <col min="1" max="1" width="43.88671875" style="7" customWidth="1"/>
    <col min="2" max="3" width="1.6640625" style="7" customWidth="1"/>
    <col min="4" max="4" width="8.44140625" style="7" customWidth="1"/>
    <col min="5" max="5" width="7.44140625" style="7" customWidth="1"/>
    <col min="6" max="6" width="1.109375" style="7" customWidth="1"/>
    <col min="7" max="7" width="16.88671875" style="23" customWidth="1"/>
    <col min="8" max="8" width="1.109375" style="23" customWidth="1"/>
    <col min="9" max="9" width="16.88671875" style="23" customWidth="1"/>
    <col min="10" max="10" width="4.88671875" style="7" hidden="1" customWidth="1"/>
    <col min="11" max="253" width="10.44140625" style="7"/>
    <col min="254" max="254" width="43.88671875" style="7" customWidth="1"/>
    <col min="255" max="256" width="1.6640625" style="7" customWidth="1"/>
    <col min="257" max="257" width="8.44140625" style="7" customWidth="1"/>
    <col min="258" max="258" width="7.44140625" style="7" customWidth="1"/>
    <col min="259" max="259" width="1.109375" style="7" customWidth="1"/>
    <col min="260" max="260" width="17.33203125" style="7" customWidth="1"/>
    <col min="261" max="261" width="1.109375" style="7" customWidth="1"/>
    <col min="262" max="262" width="17.33203125" style="7" customWidth="1"/>
    <col min="263" max="263" width="1.6640625" style="7" customWidth="1"/>
    <col min="264" max="509" width="10.44140625" style="7"/>
    <col min="510" max="510" width="43.88671875" style="7" customWidth="1"/>
    <col min="511" max="512" width="1.6640625" style="7" customWidth="1"/>
    <col min="513" max="513" width="8.44140625" style="7" customWidth="1"/>
    <col min="514" max="514" width="7.44140625" style="7" customWidth="1"/>
    <col min="515" max="515" width="1.109375" style="7" customWidth="1"/>
    <col min="516" max="516" width="17.33203125" style="7" customWidth="1"/>
    <col min="517" max="517" width="1.109375" style="7" customWidth="1"/>
    <col min="518" max="518" width="17.33203125" style="7" customWidth="1"/>
    <col min="519" max="519" width="1.6640625" style="7" customWidth="1"/>
    <col min="520" max="765" width="10.44140625" style="7"/>
    <col min="766" max="766" width="43.88671875" style="7" customWidth="1"/>
    <col min="767" max="768" width="1.6640625" style="7" customWidth="1"/>
    <col min="769" max="769" width="8.44140625" style="7" customWidth="1"/>
    <col min="770" max="770" width="7.44140625" style="7" customWidth="1"/>
    <col min="771" max="771" width="1.109375" style="7" customWidth="1"/>
    <col min="772" max="772" width="17.33203125" style="7" customWidth="1"/>
    <col min="773" max="773" width="1.109375" style="7" customWidth="1"/>
    <col min="774" max="774" width="17.33203125" style="7" customWidth="1"/>
    <col min="775" max="775" width="1.6640625" style="7" customWidth="1"/>
    <col min="776" max="1021" width="10.44140625" style="7"/>
    <col min="1022" max="1022" width="43.88671875" style="7" customWidth="1"/>
    <col min="1023" max="1024" width="1.6640625" style="7" customWidth="1"/>
    <col min="1025" max="1025" width="8.44140625" style="7" customWidth="1"/>
    <col min="1026" max="1026" width="7.44140625" style="7" customWidth="1"/>
    <col min="1027" max="1027" width="1.109375" style="7" customWidth="1"/>
    <col min="1028" max="1028" width="17.33203125" style="7" customWidth="1"/>
    <col min="1029" max="1029" width="1.109375" style="7" customWidth="1"/>
    <col min="1030" max="1030" width="17.33203125" style="7" customWidth="1"/>
    <col min="1031" max="1031" width="1.6640625" style="7" customWidth="1"/>
    <col min="1032" max="1277" width="10.44140625" style="7"/>
    <col min="1278" max="1278" width="43.88671875" style="7" customWidth="1"/>
    <col min="1279" max="1280" width="1.6640625" style="7" customWidth="1"/>
    <col min="1281" max="1281" width="8.44140625" style="7" customWidth="1"/>
    <col min="1282" max="1282" width="7.44140625" style="7" customWidth="1"/>
    <col min="1283" max="1283" width="1.109375" style="7" customWidth="1"/>
    <col min="1284" max="1284" width="17.33203125" style="7" customWidth="1"/>
    <col min="1285" max="1285" width="1.109375" style="7" customWidth="1"/>
    <col min="1286" max="1286" width="17.33203125" style="7" customWidth="1"/>
    <col min="1287" max="1287" width="1.6640625" style="7" customWidth="1"/>
    <col min="1288" max="1533" width="10.44140625" style="7"/>
    <col min="1534" max="1534" width="43.88671875" style="7" customWidth="1"/>
    <col min="1535" max="1536" width="1.6640625" style="7" customWidth="1"/>
    <col min="1537" max="1537" width="8.44140625" style="7" customWidth="1"/>
    <col min="1538" max="1538" width="7.44140625" style="7" customWidth="1"/>
    <col min="1539" max="1539" width="1.109375" style="7" customWidth="1"/>
    <col min="1540" max="1540" width="17.33203125" style="7" customWidth="1"/>
    <col min="1541" max="1541" width="1.109375" style="7" customWidth="1"/>
    <col min="1542" max="1542" width="17.33203125" style="7" customWidth="1"/>
    <col min="1543" max="1543" width="1.6640625" style="7" customWidth="1"/>
    <col min="1544" max="1789" width="10.44140625" style="7"/>
    <col min="1790" max="1790" width="43.88671875" style="7" customWidth="1"/>
    <col min="1791" max="1792" width="1.6640625" style="7" customWidth="1"/>
    <col min="1793" max="1793" width="8.44140625" style="7" customWidth="1"/>
    <col min="1794" max="1794" width="7.44140625" style="7" customWidth="1"/>
    <col min="1795" max="1795" width="1.109375" style="7" customWidth="1"/>
    <col min="1796" max="1796" width="17.33203125" style="7" customWidth="1"/>
    <col min="1797" max="1797" width="1.109375" style="7" customWidth="1"/>
    <col min="1798" max="1798" width="17.33203125" style="7" customWidth="1"/>
    <col min="1799" max="1799" width="1.6640625" style="7" customWidth="1"/>
    <col min="1800" max="2045" width="10.44140625" style="7"/>
    <col min="2046" max="2046" width="43.88671875" style="7" customWidth="1"/>
    <col min="2047" max="2048" width="1.6640625" style="7" customWidth="1"/>
    <col min="2049" max="2049" width="8.44140625" style="7" customWidth="1"/>
    <col min="2050" max="2050" width="7.44140625" style="7" customWidth="1"/>
    <col min="2051" max="2051" width="1.109375" style="7" customWidth="1"/>
    <col min="2052" max="2052" width="17.33203125" style="7" customWidth="1"/>
    <col min="2053" max="2053" width="1.109375" style="7" customWidth="1"/>
    <col min="2054" max="2054" width="17.33203125" style="7" customWidth="1"/>
    <col min="2055" max="2055" width="1.6640625" style="7" customWidth="1"/>
    <col min="2056" max="2301" width="10.44140625" style="7"/>
    <col min="2302" max="2302" width="43.88671875" style="7" customWidth="1"/>
    <col min="2303" max="2304" width="1.6640625" style="7" customWidth="1"/>
    <col min="2305" max="2305" width="8.44140625" style="7" customWidth="1"/>
    <col min="2306" max="2306" width="7.44140625" style="7" customWidth="1"/>
    <col min="2307" max="2307" width="1.109375" style="7" customWidth="1"/>
    <col min="2308" max="2308" width="17.33203125" style="7" customWidth="1"/>
    <col min="2309" max="2309" width="1.109375" style="7" customWidth="1"/>
    <col min="2310" max="2310" width="17.33203125" style="7" customWidth="1"/>
    <col min="2311" max="2311" width="1.6640625" style="7" customWidth="1"/>
    <col min="2312" max="2557" width="10.44140625" style="7"/>
    <col min="2558" max="2558" width="43.88671875" style="7" customWidth="1"/>
    <col min="2559" max="2560" width="1.6640625" style="7" customWidth="1"/>
    <col min="2561" max="2561" width="8.44140625" style="7" customWidth="1"/>
    <col min="2562" max="2562" width="7.44140625" style="7" customWidth="1"/>
    <col min="2563" max="2563" width="1.109375" style="7" customWidth="1"/>
    <col min="2564" max="2564" width="17.33203125" style="7" customWidth="1"/>
    <col min="2565" max="2565" width="1.109375" style="7" customWidth="1"/>
    <col min="2566" max="2566" width="17.33203125" style="7" customWidth="1"/>
    <col min="2567" max="2567" width="1.6640625" style="7" customWidth="1"/>
    <col min="2568" max="2813" width="10.44140625" style="7"/>
    <col min="2814" max="2814" width="43.88671875" style="7" customWidth="1"/>
    <col min="2815" max="2816" width="1.6640625" style="7" customWidth="1"/>
    <col min="2817" max="2817" width="8.44140625" style="7" customWidth="1"/>
    <col min="2818" max="2818" width="7.44140625" style="7" customWidth="1"/>
    <col min="2819" max="2819" width="1.109375" style="7" customWidth="1"/>
    <col min="2820" max="2820" width="17.33203125" style="7" customWidth="1"/>
    <col min="2821" max="2821" width="1.109375" style="7" customWidth="1"/>
    <col min="2822" max="2822" width="17.33203125" style="7" customWidth="1"/>
    <col min="2823" max="2823" width="1.6640625" style="7" customWidth="1"/>
    <col min="2824" max="3069" width="10.44140625" style="7"/>
    <col min="3070" max="3070" width="43.88671875" style="7" customWidth="1"/>
    <col min="3071" max="3072" width="1.6640625" style="7" customWidth="1"/>
    <col min="3073" max="3073" width="8.44140625" style="7" customWidth="1"/>
    <col min="3074" max="3074" width="7.44140625" style="7" customWidth="1"/>
    <col min="3075" max="3075" width="1.109375" style="7" customWidth="1"/>
    <col min="3076" max="3076" width="17.33203125" style="7" customWidth="1"/>
    <col min="3077" max="3077" width="1.109375" style="7" customWidth="1"/>
    <col min="3078" max="3078" width="17.33203125" style="7" customWidth="1"/>
    <col min="3079" max="3079" width="1.6640625" style="7" customWidth="1"/>
    <col min="3080" max="3325" width="10.44140625" style="7"/>
    <col min="3326" max="3326" width="43.88671875" style="7" customWidth="1"/>
    <col min="3327" max="3328" width="1.6640625" style="7" customWidth="1"/>
    <col min="3329" max="3329" width="8.44140625" style="7" customWidth="1"/>
    <col min="3330" max="3330" width="7.44140625" style="7" customWidth="1"/>
    <col min="3331" max="3331" width="1.109375" style="7" customWidth="1"/>
    <col min="3332" max="3332" width="17.33203125" style="7" customWidth="1"/>
    <col min="3333" max="3333" width="1.109375" style="7" customWidth="1"/>
    <col min="3334" max="3334" width="17.33203125" style="7" customWidth="1"/>
    <col min="3335" max="3335" width="1.6640625" style="7" customWidth="1"/>
    <col min="3336" max="3581" width="10.44140625" style="7"/>
    <col min="3582" max="3582" width="43.88671875" style="7" customWidth="1"/>
    <col min="3583" max="3584" width="1.6640625" style="7" customWidth="1"/>
    <col min="3585" max="3585" width="8.44140625" style="7" customWidth="1"/>
    <col min="3586" max="3586" width="7.44140625" style="7" customWidth="1"/>
    <col min="3587" max="3587" width="1.109375" style="7" customWidth="1"/>
    <col min="3588" max="3588" width="17.33203125" style="7" customWidth="1"/>
    <col min="3589" max="3589" width="1.109375" style="7" customWidth="1"/>
    <col min="3590" max="3590" width="17.33203125" style="7" customWidth="1"/>
    <col min="3591" max="3591" width="1.6640625" style="7" customWidth="1"/>
    <col min="3592" max="3837" width="10.44140625" style="7"/>
    <col min="3838" max="3838" width="43.88671875" style="7" customWidth="1"/>
    <col min="3839" max="3840" width="1.6640625" style="7" customWidth="1"/>
    <col min="3841" max="3841" width="8.44140625" style="7" customWidth="1"/>
    <col min="3842" max="3842" width="7.44140625" style="7" customWidth="1"/>
    <col min="3843" max="3843" width="1.109375" style="7" customWidth="1"/>
    <col min="3844" max="3844" width="17.33203125" style="7" customWidth="1"/>
    <col min="3845" max="3845" width="1.109375" style="7" customWidth="1"/>
    <col min="3846" max="3846" width="17.33203125" style="7" customWidth="1"/>
    <col min="3847" max="3847" width="1.6640625" style="7" customWidth="1"/>
    <col min="3848" max="4093" width="10.44140625" style="7"/>
    <col min="4094" max="4094" width="43.88671875" style="7" customWidth="1"/>
    <col min="4095" max="4096" width="1.6640625" style="7" customWidth="1"/>
    <col min="4097" max="4097" width="8.44140625" style="7" customWidth="1"/>
    <col min="4098" max="4098" width="7.44140625" style="7" customWidth="1"/>
    <col min="4099" max="4099" width="1.109375" style="7" customWidth="1"/>
    <col min="4100" max="4100" width="17.33203125" style="7" customWidth="1"/>
    <col min="4101" max="4101" width="1.109375" style="7" customWidth="1"/>
    <col min="4102" max="4102" width="17.33203125" style="7" customWidth="1"/>
    <col min="4103" max="4103" width="1.6640625" style="7" customWidth="1"/>
    <col min="4104" max="4349" width="10.44140625" style="7"/>
    <col min="4350" max="4350" width="43.88671875" style="7" customWidth="1"/>
    <col min="4351" max="4352" width="1.6640625" style="7" customWidth="1"/>
    <col min="4353" max="4353" width="8.44140625" style="7" customWidth="1"/>
    <col min="4354" max="4354" width="7.44140625" style="7" customWidth="1"/>
    <col min="4355" max="4355" width="1.109375" style="7" customWidth="1"/>
    <col min="4356" max="4356" width="17.33203125" style="7" customWidth="1"/>
    <col min="4357" max="4357" width="1.109375" style="7" customWidth="1"/>
    <col min="4358" max="4358" width="17.33203125" style="7" customWidth="1"/>
    <col min="4359" max="4359" width="1.6640625" style="7" customWidth="1"/>
    <col min="4360" max="4605" width="10.44140625" style="7"/>
    <col min="4606" max="4606" width="43.88671875" style="7" customWidth="1"/>
    <col min="4607" max="4608" width="1.6640625" style="7" customWidth="1"/>
    <col min="4609" max="4609" width="8.44140625" style="7" customWidth="1"/>
    <col min="4610" max="4610" width="7.44140625" style="7" customWidth="1"/>
    <col min="4611" max="4611" width="1.109375" style="7" customWidth="1"/>
    <col min="4612" max="4612" width="17.33203125" style="7" customWidth="1"/>
    <col min="4613" max="4613" width="1.109375" style="7" customWidth="1"/>
    <col min="4614" max="4614" width="17.33203125" style="7" customWidth="1"/>
    <col min="4615" max="4615" width="1.6640625" style="7" customWidth="1"/>
    <col min="4616" max="4861" width="10.44140625" style="7"/>
    <col min="4862" max="4862" width="43.88671875" style="7" customWidth="1"/>
    <col min="4863" max="4864" width="1.6640625" style="7" customWidth="1"/>
    <col min="4865" max="4865" width="8.44140625" style="7" customWidth="1"/>
    <col min="4866" max="4866" width="7.44140625" style="7" customWidth="1"/>
    <col min="4867" max="4867" width="1.109375" style="7" customWidth="1"/>
    <col min="4868" max="4868" width="17.33203125" style="7" customWidth="1"/>
    <col min="4869" max="4869" width="1.109375" style="7" customWidth="1"/>
    <col min="4870" max="4870" width="17.33203125" style="7" customWidth="1"/>
    <col min="4871" max="4871" width="1.6640625" style="7" customWidth="1"/>
    <col min="4872" max="5117" width="10.44140625" style="7"/>
    <col min="5118" max="5118" width="43.88671875" style="7" customWidth="1"/>
    <col min="5119" max="5120" width="1.6640625" style="7" customWidth="1"/>
    <col min="5121" max="5121" width="8.44140625" style="7" customWidth="1"/>
    <col min="5122" max="5122" width="7.44140625" style="7" customWidth="1"/>
    <col min="5123" max="5123" width="1.109375" style="7" customWidth="1"/>
    <col min="5124" max="5124" width="17.33203125" style="7" customWidth="1"/>
    <col min="5125" max="5125" width="1.109375" style="7" customWidth="1"/>
    <col min="5126" max="5126" width="17.33203125" style="7" customWidth="1"/>
    <col min="5127" max="5127" width="1.6640625" style="7" customWidth="1"/>
    <col min="5128" max="5373" width="10.44140625" style="7"/>
    <col min="5374" max="5374" width="43.88671875" style="7" customWidth="1"/>
    <col min="5375" max="5376" width="1.6640625" style="7" customWidth="1"/>
    <col min="5377" max="5377" width="8.44140625" style="7" customWidth="1"/>
    <col min="5378" max="5378" width="7.44140625" style="7" customWidth="1"/>
    <col min="5379" max="5379" width="1.109375" style="7" customWidth="1"/>
    <col min="5380" max="5380" width="17.33203125" style="7" customWidth="1"/>
    <col min="5381" max="5381" width="1.109375" style="7" customWidth="1"/>
    <col min="5382" max="5382" width="17.33203125" style="7" customWidth="1"/>
    <col min="5383" max="5383" width="1.6640625" style="7" customWidth="1"/>
    <col min="5384" max="5629" width="10.44140625" style="7"/>
    <col min="5630" max="5630" width="43.88671875" style="7" customWidth="1"/>
    <col min="5631" max="5632" width="1.6640625" style="7" customWidth="1"/>
    <col min="5633" max="5633" width="8.44140625" style="7" customWidth="1"/>
    <col min="5634" max="5634" width="7.44140625" style="7" customWidth="1"/>
    <col min="5635" max="5635" width="1.109375" style="7" customWidth="1"/>
    <col min="5636" max="5636" width="17.33203125" style="7" customWidth="1"/>
    <col min="5637" max="5637" width="1.109375" style="7" customWidth="1"/>
    <col min="5638" max="5638" width="17.33203125" style="7" customWidth="1"/>
    <col min="5639" max="5639" width="1.6640625" style="7" customWidth="1"/>
    <col min="5640" max="5885" width="10.44140625" style="7"/>
    <col min="5886" max="5886" width="43.88671875" style="7" customWidth="1"/>
    <col min="5887" max="5888" width="1.6640625" style="7" customWidth="1"/>
    <col min="5889" max="5889" width="8.44140625" style="7" customWidth="1"/>
    <col min="5890" max="5890" width="7.44140625" style="7" customWidth="1"/>
    <col min="5891" max="5891" width="1.109375" style="7" customWidth="1"/>
    <col min="5892" max="5892" width="17.33203125" style="7" customWidth="1"/>
    <col min="5893" max="5893" width="1.109375" style="7" customWidth="1"/>
    <col min="5894" max="5894" width="17.33203125" style="7" customWidth="1"/>
    <col min="5895" max="5895" width="1.6640625" style="7" customWidth="1"/>
    <col min="5896" max="6141" width="10.44140625" style="7"/>
    <col min="6142" max="6142" width="43.88671875" style="7" customWidth="1"/>
    <col min="6143" max="6144" width="1.6640625" style="7" customWidth="1"/>
    <col min="6145" max="6145" width="8.44140625" style="7" customWidth="1"/>
    <col min="6146" max="6146" width="7.44140625" style="7" customWidth="1"/>
    <col min="6147" max="6147" width="1.109375" style="7" customWidth="1"/>
    <col min="6148" max="6148" width="17.33203125" style="7" customWidth="1"/>
    <col min="6149" max="6149" width="1.109375" style="7" customWidth="1"/>
    <col min="6150" max="6150" width="17.33203125" style="7" customWidth="1"/>
    <col min="6151" max="6151" width="1.6640625" style="7" customWidth="1"/>
    <col min="6152" max="6397" width="10.44140625" style="7"/>
    <col min="6398" max="6398" width="43.88671875" style="7" customWidth="1"/>
    <col min="6399" max="6400" width="1.6640625" style="7" customWidth="1"/>
    <col min="6401" max="6401" width="8.44140625" style="7" customWidth="1"/>
    <col min="6402" max="6402" width="7.44140625" style="7" customWidth="1"/>
    <col min="6403" max="6403" width="1.109375" style="7" customWidth="1"/>
    <col min="6404" max="6404" width="17.33203125" style="7" customWidth="1"/>
    <col min="6405" max="6405" width="1.109375" style="7" customWidth="1"/>
    <col min="6406" max="6406" width="17.33203125" style="7" customWidth="1"/>
    <col min="6407" max="6407" width="1.6640625" style="7" customWidth="1"/>
    <col min="6408" max="6653" width="10.44140625" style="7"/>
    <col min="6654" max="6654" width="43.88671875" style="7" customWidth="1"/>
    <col min="6655" max="6656" width="1.6640625" style="7" customWidth="1"/>
    <col min="6657" max="6657" width="8.44140625" style="7" customWidth="1"/>
    <col min="6658" max="6658" width="7.44140625" style="7" customWidth="1"/>
    <col min="6659" max="6659" width="1.109375" style="7" customWidth="1"/>
    <col min="6660" max="6660" width="17.33203125" style="7" customWidth="1"/>
    <col min="6661" max="6661" width="1.109375" style="7" customWidth="1"/>
    <col min="6662" max="6662" width="17.33203125" style="7" customWidth="1"/>
    <col min="6663" max="6663" width="1.6640625" style="7" customWidth="1"/>
    <col min="6664" max="6909" width="10.44140625" style="7"/>
    <col min="6910" max="6910" width="43.88671875" style="7" customWidth="1"/>
    <col min="6911" max="6912" width="1.6640625" style="7" customWidth="1"/>
    <col min="6913" max="6913" width="8.44140625" style="7" customWidth="1"/>
    <col min="6914" max="6914" width="7.44140625" style="7" customWidth="1"/>
    <col min="6915" max="6915" width="1.109375" style="7" customWidth="1"/>
    <col min="6916" max="6916" width="17.33203125" style="7" customWidth="1"/>
    <col min="6917" max="6917" width="1.109375" style="7" customWidth="1"/>
    <col min="6918" max="6918" width="17.33203125" style="7" customWidth="1"/>
    <col min="6919" max="6919" width="1.6640625" style="7" customWidth="1"/>
    <col min="6920" max="7165" width="10.44140625" style="7"/>
    <col min="7166" max="7166" width="43.88671875" style="7" customWidth="1"/>
    <col min="7167" max="7168" width="1.6640625" style="7" customWidth="1"/>
    <col min="7169" max="7169" width="8.44140625" style="7" customWidth="1"/>
    <col min="7170" max="7170" width="7.44140625" style="7" customWidth="1"/>
    <col min="7171" max="7171" width="1.109375" style="7" customWidth="1"/>
    <col min="7172" max="7172" width="17.33203125" style="7" customWidth="1"/>
    <col min="7173" max="7173" width="1.109375" style="7" customWidth="1"/>
    <col min="7174" max="7174" width="17.33203125" style="7" customWidth="1"/>
    <col min="7175" max="7175" width="1.6640625" style="7" customWidth="1"/>
    <col min="7176" max="7421" width="10.44140625" style="7"/>
    <col min="7422" max="7422" width="43.88671875" style="7" customWidth="1"/>
    <col min="7423" max="7424" width="1.6640625" style="7" customWidth="1"/>
    <col min="7425" max="7425" width="8.44140625" style="7" customWidth="1"/>
    <col min="7426" max="7426" width="7.44140625" style="7" customWidth="1"/>
    <col min="7427" max="7427" width="1.109375" style="7" customWidth="1"/>
    <col min="7428" max="7428" width="17.33203125" style="7" customWidth="1"/>
    <col min="7429" max="7429" width="1.109375" style="7" customWidth="1"/>
    <col min="7430" max="7430" width="17.33203125" style="7" customWidth="1"/>
    <col min="7431" max="7431" width="1.6640625" style="7" customWidth="1"/>
    <col min="7432" max="7677" width="10.44140625" style="7"/>
    <col min="7678" max="7678" width="43.88671875" style="7" customWidth="1"/>
    <col min="7679" max="7680" width="1.6640625" style="7" customWidth="1"/>
    <col min="7681" max="7681" width="8.44140625" style="7" customWidth="1"/>
    <col min="7682" max="7682" width="7.44140625" style="7" customWidth="1"/>
    <col min="7683" max="7683" width="1.109375" style="7" customWidth="1"/>
    <col min="7684" max="7684" width="17.33203125" style="7" customWidth="1"/>
    <col min="7685" max="7685" width="1.109375" style="7" customWidth="1"/>
    <col min="7686" max="7686" width="17.33203125" style="7" customWidth="1"/>
    <col min="7687" max="7687" width="1.6640625" style="7" customWidth="1"/>
    <col min="7688" max="7933" width="10.44140625" style="7"/>
    <col min="7934" max="7934" width="43.88671875" style="7" customWidth="1"/>
    <col min="7935" max="7936" width="1.6640625" style="7" customWidth="1"/>
    <col min="7937" max="7937" width="8.44140625" style="7" customWidth="1"/>
    <col min="7938" max="7938" width="7.44140625" style="7" customWidth="1"/>
    <col min="7939" max="7939" width="1.109375" style="7" customWidth="1"/>
    <col min="7940" max="7940" width="17.33203125" style="7" customWidth="1"/>
    <col min="7941" max="7941" width="1.109375" style="7" customWidth="1"/>
    <col min="7942" max="7942" width="17.33203125" style="7" customWidth="1"/>
    <col min="7943" max="7943" width="1.6640625" style="7" customWidth="1"/>
    <col min="7944" max="8189" width="10.44140625" style="7"/>
    <col min="8190" max="8190" width="43.88671875" style="7" customWidth="1"/>
    <col min="8191" max="8192" width="1.6640625" style="7" customWidth="1"/>
    <col min="8193" max="8193" width="8.44140625" style="7" customWidth="1"/>
    <col min="8194" max="8194" width="7.44140625" style="7" customWidth="1"/>
    <col min="8195" max="8195" width="1.109375" style="7" customWidth="1"/>
    <col min="8196" max="8196" width="17.33203125" style="7" customWidth="1"/>
    <col min="8197" max="8197" width="1.109375" style="7" customWidth="1"/>
    <col min="8198" max="8198" width="17.33203125" style="7" customWidth="1"/>
    <col min="8199" max="8199" width="1.6640625" style="7" customWidth="1"/>
    <col min="8200" max="8445" width="10.44140625" style="7"/>
    <col min="8446" max="8446" width="43.88671875" style="7" customWidth="1"/>
    <col min="8447" max="8448" width="1.6640625" style="7" customWidth="1"/>
    <col min="8449" max="8449" width="8.44140625" style="7" customWidth="1"/>
    <col min="8450" max="8450" width="7.44140625" style="7" customWidth="1"/>
    <col min="8451" max="8451" width="1.109375" style="7" customWidth="1"/>
    <col min="8452" max="8452" width="17.33203125" style="7" customWidth="1"/>
    <col min="8453" max="8453" width="1.109375" style="7" customWidth="1"/>
    <col min="8454" max="8454" width="17.33203125" style="7" customWidth="1"/>
    <col min="8455" max="8455" width="1.6640625" style="7" customWidth="1"/>
    <col min="8456" max="8701" width="10.44140625" style="7"/>
    <col min="8702" max="8702" width="43.88671875" style="7" customWidth="1"/>
    <col min="8703" max="8704" width="1.6640625" style="7" customWidth="1"/>
    <col min="8705" max="8705" width="8.44140625" style="7" customWidth="1"/>
    <col min="8706" max="8706" width="7.44140625" style="7" customWidth="1"/>
    <col min="8707" max="8707" width="1.109375" style="7" customWidth="1"/>
    <col min="8708" max="8708" width="17.33203125" style="7" customWidth="1"/>
    <col min="8709" max="8709" width="1.109375" style="7" customWidth="1"/>
    <col min="8710" max="8710" width="17.33203125" style="7" customWidth="1"/>
    <col min="8711" max="8711" width="1.6640625" style="7" customWidth="1"/>
    <col min="8712" max="8957" width="10.44140625" style="7"/>
    <col min="8958" max="8958" width="43.88671875" style="7" customWidth="1"/>
    <col min="8959" max="8960" width="1.6640625" style="7" customWidth="1"/>
    <col min="8961" max="8961" width="8.44140625" style="7" customWidth="1"/>
    <col min="8962" max="8962" width="7.44140625" style="7" customWidth="1"/>
    <col min="8963" max="8963" width="1.109375" style="7" customWidth="1"/>
    <col min="8964" max="8964" width="17.33203125" style="7" customWidth="1"/>
    <col min="8965" max="8965" width="1.109375" style="7" customWidth="1"/>
    <col min="8966" max="8966" width="17.33203125" style="7" customWidth="1"/>
    <col min="8967" max="8967" width="1.6640625" style="7" customWidth="1"/>
    <col min="8968" max="9213" width="10.44140625" style="7"/>
    <col min="9214" max="9214" width="43.88671875" style="7" customWidth="1"/>
    <col min="9215" max="9216" width="1.6640625" style="7" customWidth="1"/>
    <col min="9217" max="9217" width="8.44140625" style="7" customWidth="1"/>
    <col min="9218" max="9218" width="7.44140625" style="7" customWidth="1"/>
    <col min="9219" max="9219" width="1.109375" style="7" customWidth="1"/>
    <col min="9220" max="9220" width="17.33203125" style="7" customWidth="1"/>
    <col min="9221" max="9221" width="1.109375" style="7" customWidth="1"/>
    <col min="9222" max="9222" width="17.33203125" style="7" customWidth="1"/>
    <col min="9223" max="9223" width="1.6640625" style="7" customWidth="1"/>
    <col min="9224" max="9469" width="10.44140625" style="7"/>
    <col min="9470" max="9470" width="43.88671875" style="7" customWidth="1"/>
    <col min="9471" max="9472" width="1.6640625" style="7" customWidth="1"/>
    <col min="9473" max="9473" width="8.44140625" style="7" customWidth="1"/>
    <col min="9474" max="9474" width="7.44140625" style="7" customWidth="1"/>
    <col min="9475" max="9475" width="1.109375" style="7" customWidth="1"/>
    <col min="9476" max="9476" width="17.33203125" style="7" customWidth="1"/>
    <col min="9477" max="9477" width="1.109375" style="7" customWidth="1"/>
    <col min="9478" max="9478" width="17.33203125" style="7" customWidth="1"/>
    <col min="9479" max="9479" width="1.6640625" style="7" customWidth="1"/>
    <col min="9480" max="9725" width="10.44140625" style="7"/>
    <col min="9726" max="9726" width="43.88671875" style="7" customWidth="1"/>
    <col min="9727" max="9728" width="1.6640625" style="7" customWidth="1"/>
    <col min="9729" max="9729" width="8.44140625" style="7" customWidth="1"/>
    <col min="9730" max="9730" width="7.44140625" style="7" customWidth="1"/>
    <col min="9731" max="9731" width="1.109375" style="7" customWidth="1"/>
    <col min="9732" max="9732" width="17.33203125" style="7" customWidth="1"/>
    <col min="9733" max="9733" width="1.109375" style="7" customWidth="1"/>
    <col min="9734" max="9734" width="17.33203125" style="7" customWidth="1"/>
    <col min="9735" max="9735" width="1.6640625" style="7" customWidth="1"/>
    <col min="9736" max="9981" width="10.44140625" style="7"/>
    <col min="9982" max="9982" width="43.88671875" style="7" customWidth="1"/>
    <col min="9983" max="9984" width="1.6640625" style="7" customWidth="1"/>
    <col min="9985" max="9985" width="8.44140625" style="7" customWidth="1"/>
    <col min="9986" max="9986" width="7.44140625" style="7" customWidth="1"/>
    <col min="9987" max="9987" width="1.109375" style="7" customWidth="1"/>
    <col min="9988" max="9988" width="17.33203125" style="7" customWidth="1"/>
    <col min="9989" max="9989" width="1.109375" style="7" customWidth="1"/>
    <col min="9990" max="9990" width="17.33203125" style="7" customWidth="1"/>
    <col min="9991" max="9991" width="1.6640625" style="7" customWidth="1"/>
    <col min="9992" max="10237" width="10.44140625" style="7"/>
    <col min="10238" max="10238" width="43.88671875" style="7" customWidth="1"/>
    <col min="10239" max="10240" width="1.6640625" style="7" customWidth="1"/>
    <col min="10241" max="10241" width="8.44140625" style="7" customWidth="1"/>
    <col min="10242" max="10242" width="7.44140625" style="7" customWidth="1"/>
    <col min="10243" max="10243" width="1.109375" style="7" customWidth="1"/>
    <col min="10244" max="10244" width="17.33203125" style="7" customWidth="1"/>
    <col min="10245" max="10245" width="1.109375" style="7" customWidth="1"/>
    <col min="10246" max="10246" width="17.33203125" style="7" customWidth="1"/>
    <col min="10247" max="10247" width="1.6640625" style="7" customWidth="1"/>
    <col min="10248" max="10493" width="10.44140625" style="7"/>
    <col min="10494" max="10494" width="43.88671875" style="7" customWidth="1"/>
    <col min="10495" max="10496" width="1.6640625" style="7" customWidth="1"/>
    <col min="10497" max="10497" width="8.44140625" style="7" customWidth="1"/>
    <col min="10498" max="10498" width="7.44140625" style="7" customWidth="1"/>
    <col min="10499" max="10499" width="1.109375" style="7" customWidth="1"/>
    <col min="10500" max="10500" width="17.33203125" style="7" customWidth="1"/>
    <col min="10501" max="10501" width="1.109375" style="7" customWidth="1"/>
    <col min="10502" max="10502" width="17.33203125" style="7" customWidth="1"/>
    <col min="10503" max="10503" width="1.6640625" style="7" customWidth="1"/>
    <col min="10504" max="10749" width="10.44140625" style="7"/>
    <col min="10750" max="10750" width="43.88671875" style="7" customWidth="1"/>
    <col min="10751" max="10752" width="1.6640625" style="7" customWidth="1"/>
    <col min="10753" max="10753" width="8.44140625" style="7" customWidth="1"/>
    <col min="10754" max="10754" width="7.44140625" style="7" customWidth="1"/>
    <col min="10755" max="10755" width="1.109375" style="7" customWidth="1"/>
    <col min="10756" max="10756" width="17.33203125" style="7" customWidth="1"/>
    <col min="10757" max="10757" width="1.109375" style="7" customWidth="1"/>
    <col min="10758" max="10758" width="17.33203125" style="7" customWidth="1"/>
    <col min="10759" max="10759" width="1.6640625" style="7" customWidth="1"/>
    <col min="10760" max="11005" width="10.44140625" style="7"/>
    <col min="11006" max="11006" width="43.88671875" style="7" customWidth="1"/>
    <col min="11007" max="11008" width="1.6640625" style="7" customWidth="1"/>
    <col min="11009" max="11009" width="8.44140625" style="7" customWidth="1"/>
    <col min="11010" max="11010" width="7.44140625" style="7" customWidth="1"/>
    <col min="11011" max="11011" width="1.109375" style="7" customWidth="1"/>
    <col min="11012" max="11012" width="17.33203125" style="7" customWidth="1"/>
    <col min="11013" max="11013" width="1.109375" style="7" customWidth="1"/>
    <col min="11014" max="11014" width="17.33203125" style="7" customWidth="1"/>
    <col min="11015" max="11015" width="1.6640625" style="7" customWidth="1"/>
    <col min="11016" max="11261" width="10.44140625" style="7"/>
    <col min="11262" max="11262" width="43.88671875" style="7" customWidth="1"/>
    <col min="11263" max="11264" width="1.6640625" style="7" customWidth="1"/>
    <col min="11265" max="11265" width="8.44140625" style="7" customWidth="1"/>
    <col min="11266" max="11266" width="7.44140625" style="7" customWidth="1"/>
    <col min="11267" max="11267" width="1.109375" style="7" customWidth="1"/>
    <col min="11268" max="11268" width="17.33203125" style="7" customWidth="1"/>
    <col min="11269" max="11269" width="1.109375" style="7" customWidth="1"/>
    <col min="11270" max="11270" width="17.33203125" style="7" customWidth="1"/>
    <col min="11271" max="11271" width="1.6640625" style="7" customWidth="1"/>
    <col min="11272" max="11517" width="10.44140625" style="7"/>
    <col min="11518" max="11518" width="43.88671875" style="7" customWidth="1"/>
    <col min="11519" max="11520" width="1.6640625" style="7" customWidth="1"/>
    <col min="11521" max="11521" width="8.44140625" style="7" customWidth="1"/>
    <col min="11522" max="11522" width="7.44140625" style="7" customWidth="1"/>
    <col min="11523" max="11523" width="1.109375" style="7" customWidth="1"/>
    <col min="11524" max="11524" width="17.33203125" style="7" customWidth="1"/>
    <col min="11525" max="11525" width="1.109375" style="7" customWidth="1"/>
    <col min="11526" max="11526" width="17.33203125" style="7" customWidth="1"/>
    <col min="11527" max="11527" width="1.6640625" style="7" customWidth="1"/>
    <col min="11528" max="11773" width="10.44140625" style="7"/>
    <col min="11774" max="11774" width="43.88671875" style="7" customWidth="1"/>
    <col min="11775" max="11776" width="1.6640625" style="7" customWidth="1"/>
    <col min="11777" max="11777" width="8.44140625" style="7" customWidth="1"/>
    <col min="11778" max="11778" width="7.44140625" style="7" customWidth="1"/>
    <col min="11779" max="11779" width="1.109375" style="7" customWidth="1"/>
    <col min="11780" max="11780" width="17.33203125" style="7" customWidth="1"/>
    <col min="11781" max="11781" width="1.109375" style="7" customWidth="1"/>
    <col min="11782" max="11782" width="17.33203125" style="7" customWidth="1"/>
    <col min="11783" max="11783" width="1.6640625" style="7" customWidth="1"/>
    <col min="11784" max="12029" width="10.44140625" style="7"/>
    <col min="12030" max="12030" width="43.88671875" style="7" customWidth="1"/>
    <col min="12031" max="12032" width="1.6640625" style="7" customWidth="1"/>
    <col min="12033" max="12033" width="8.44140625" style="7" customWidth="1"/>
    <col min="12034" max="12034" width="7.44140625" style="7" customWidth="1"/>
    <col min="12035" max="12035" width="1.109375" style="7" customWidth="1"/>
    <col min="12036" max="12036" width="17.33203125" style="7" customWidth="1"/>
    <col min="12037" max="12037" width="1.109375" style="7" customWidth="1"/>
    <col min="12038" max="12038" width="17.33203125" style="7" customWidth="1"/>
    <col min="12039" max="12039" width="1.6640625" style="7" customWidth="1"/>
    <col min="12040" max="12285" width="10.44140625" style="7"/>
    <col min="12286" max="12286" width="43.88671875" style="7" customWidth="1"/>
    <col min="12287" max="12288" width="1.6640625" style="7" customWidth="1"/>
    <col min="12289" max="12289" width="8.44140625" style="7" customWidth="1"/>
    <col min="12290" max="12290" width="7.44140625" style="7" customWidth="1"/>
    <col min="12291" max="12291" width="1.109375" style="7" customWidth="1"/>
    <col min="12292" max="12292" width="17.33203125" style="7" customWidth="1"/>
    <col min="12293" max="12293" width="1.109375" style="7" customWidth="1"/>
    <col min="12294" max="12294" width="17.33203125" style="7" customWidth="1"/>
    <col min="12295" max="12295" width="1.6640625" style="7" customWidth="1"/>
    <col min="12296" max="12541" width="10.44140625" style="7"/>
    <col min="12542" max="12542" width="43.88671875" style="7" customWidth="1"/>
    <col min="12543" max="12544" width="1.6640625" style="7" customWidth="1"/>
    <col min="12545" max="12545" width="8.44140625" style="7" customWidth="1"/>
    <col min="12546" max="12546" width="7.44140625" style="7" customWidth="1"/>
    <col min="12547" max="12547" width="1.109375" style="7" customWidth="1"/>
    <col min="12548" max="12548" width="17.33203125" style="7" customWidth="1"/>
    <col min="12549" max="12549" width="1.109375" style="7" customWidth="1"/>
    <col min="12550" max="12550" width="17.33203125" style="7" customWidth="1"/>
    <col min="12551" max="12551" width="1.6640625" style="7" customWidth="1"/>
    <col min="12552" max="12797" width="10.44140625" style="7"/>
    <col min="12798" max="12798" width="43.88671875" style="7" customWidth="1"/>
    <col min="12799" max="12800" width="1.6640625" style="7" customWidth="1"/>
    <col min="12801" max="12801" width="8.44140625" style="7" customWidth="1"/>
    <col min="12802" max="12802" width="7.44140625" style="7" customWidth="1"/>
    <col min="12803" max="12803" width="1.109375" style="7" customWidth="1"/>
    <col min="12804" max="12804" width="17.33203125" style="7" customWidth="1"/>
    <col min="12805" max="12805" width="1.109375" style="7" customWidth="1"/>
    <col min="12806" max="12806" width="17.33203125" style="7" customWidth="1"/>
    <col min="12807" max="12807" width="1.6640625" style="7" customWidth="1"/>
    <col min="12808" max="13053" width="10.44140625" style="7"/>
    <col min="13054" max="13054" width="43.88671875" style="7" customWidth="1"/>
    <col min="13055" max="13056" width="1.6640625" style="7" customWidth="1"/>
    <col min="13057" max="13057" width="8.44140625" style="7" customWidth="1"/>
    <col min="13058" max="13058" width="7.44140625" style="7" customWidth="1"/>
    <col min="13059" max="13059" width="1.109375" style="7" customWidth="1"/>
    <col min="13060" max="13060" width="17.33203125" style="7" customWidth="1"/>
    <col min="13061" max="13061" width="1.109375" style="7" customWidth="1"/>
    <col min="13062" max="13062" width="17.33203125" style="7" customWidth="1"/>
    <col min="13063" max="13063" width="1.6640625" style="7" customWidth="1"/>
    <col min="13064" max="13309" width="10.44140625" style="7"/>
    <col min="13310" max="13310" width="43.88671875" style="7" customWidth="1"/>
    <col min="13311" max="13312" width="1.6640625" style="7" customWidth="1"/>
    <col min="13313" max="13313" width="8.44140625" style="7" customWidth="1"/>
    <col min="13314" max="13314" width="7.44140625" style="7" customWidth="1"/>
    <col min="13315" max="13315" width="1.109375" style="7" customWidth="1"/>
    <col min="13316" max="13316" width="17.33203125" style="7" customWidth="1"/>
    <col min="13317" max="13317" width="1.109375" style="7" customWidth="1"/>
    <col min="13318" max="13318" width="17.33203125" style="7" customWidth="1"/>
    <col min="13319" max="13319" width="1.6640625" style="7" customWidth="1"/>
    <col min="13320" max="13565" width="10.44140625" style="7"/>
    <col min="13566" max="13566" width="43.88671875" style="7" customWidth="1"/>
    <col min="13567" max="13568" width="1.6640625" style="7" customWidth="1"/>
    <col min="13569" max="13569" width="8.44140625" style="7" customWidth="1"/>
    <col min="13570" max="13570" width="7.44140625" style="7" customWidth="1"/>
    <col min="13571" max="13571" width="1.109375" style="7" customWidth="1"/>
    <col min="13572" max="13572" width="17.33203125" style="7" customWidth="1"/>
    <col min="13573" max="13573" width="1.109375" style="7" customWidth="1"/>
    <col min="13574" max="13574" width="17.33203125" style="7" customWidth="1"/>
    <col min="13575" max="13575" width="1.6640625" style="7" customWidth="1"/>
    <col min="13576" max="13821" width="10.44140625" style="7"/>
    <col min="13822" max="13822" width="43.88671875" style="7" customWidth="1"/>
    <col min="13823" max="13824" width="1.6640625" style="7" customWidth="1"/>
    <col min="13825" max="13825" width="8.44140625" style="7" customWidth="1"/>
    <col min="13826" max="13826" width="7.44140625" style="7" customWidth="1"/>
    <col min="13827" max="13827" width="1.109375" style="7" customWidth="1"/>
    <col min="13828" max="13828" width="17.33203125" style="7" customWidth="1"/>
    <col min="13829" max="13829" width="1.109375" style="7" customWidth="1"/>
    <col min="13830" max="13830" width="17.33203125" style="7" customWidth="1"/>
    <col min="13831" max="13831" width="1.6640625" style="7" customWidth="1"/>
    <col min="13832" max="14077" width="10.44140625" style="7"/>
    <col min="14078" max="14078" width="43.88671875" style="7" customWidth="1"/>
    <col min="14079" max="14080" width="1.6640625" style="7" customWidth="1"/>
    <col min="14081" max="14081" width="8.44140625" style="7" customWidth="1"/>
    <col min="14082" max="14082" width="7.44140625" style="7" customWidth="1"/>
    <col min="14083" max="14083" width="1.109375" style="7" customWidth="1"/>
    <col min="14084" max="14084" width="17.33203125" style="7" customWidth="1"/>
    <col min="14085" max="14085" width="1.109375" style="7" customWidth="1"/>
    <col min="14086" max="14086" width="17.33203125" style="7" customWidth="1"/>
    <col min="14087" max="14087" width="1.6640625" style="7" customWidth="1"/>
    <col min="14088" max="14333" width="10.44140625" style="7"/>
    <col min="14334" max="14334" width="43.88671875" style="7" customWidth="1"/>
    <col min="14335" max="14336" width="1.6640625" style="7" customWidth="1"/>
    <col min="14337" max="14337" width="8.44140625" style="7" customWidth="1"/>
    <col min="14338" max="14338" width="7.44140625" style="7" customWidth="1"/>
    <col min="14339" max="14339" width="1.109375" style="7" customWidth="1"/>
    <col min="14340" max="14340" width="17.33203125" style="7" customWidth="1"/>
    <col min="14341" max="14341" width="1.109375" style="7" customWidth="1"/>
    <col min="14342" max="14342" width="17.33203125" style="7" customWidth="1"/>
    <col min="14343" max="14343" width="1.6640625" style="7" customWidth="1"/>
    <col min="14344" max="14589" width="10.44140625" style="7"/>
    <col min="14590" max="14590" width="43.88671875" style="7" customWidth="1"/>
    <col min="14591" max="14592" width="1.6640625" style="7" customWidth="1"/>
    <col min="14593" max="14593" width="8.44140625" style="7" customWidth="1"/>
    <col min="14594" max="14594" width="7.44140625" style="7" customWidth="1"/>
    <col min="14595" max="14595" width="1.109375" style="7" customWidth="1"/>
    <col min="14596" max="14596" width="17.33203125" style="7" customWidth="1"/>
    <col min="14597" max="14597" width="1.109375" style="7" customWidth="1"/>
    <col min="14598" max="14598" width="17.33203125" style="7" customWidth="1"/>
    <col min="14599" max="14599" width="1.6640625" style="7" customWidth="1"/>
    <col min="14600" max="14845" width="10.44140625" style="7"/>
    <col min="14846" max="14846" width="43.88671875" style="7" customWidth="1"/>
    <col min="14847" max="14848" width="1.6640625" style="7" customWidth="1"/>
    <col min="14849" max="14849" width="8.44140625" style="7" customWidth="1"/>
    <col min="14850" max="14850" width="7.44140625" style="7" customWidth="1"/>
    <col min="14851" max="14851" width="1.109375" style="7" customWidth="1"/>
    <col min="14852" max="14852" width="17.33203125" style="7" customWidth="1"/>
    <col min="14853" max="14853" width="1.109375" style="7" customWidth="1"/>
    <col min="14854" max="14854" width="17.33203125" style="7" customWidth="1"/>
    <col min="14855" max="14855" width="1.6640625" style="7" customWidth="1"/>
    <col min="14856" max="15101" width="10.44140625" style="7"/>
    <col min="15102" max="15102" width="43.88671875" style="7" customWidth="1"/>
    <col min="15103" max="15104" width="1.6640625" style="7" customWidth="1"/>
    <col min="15105" max="15105" width="8.44140625" style="7" customWidth="1"/>
    <col min="15106" max="15106" width="7.44140625" style="7" customWidth="1"/>
    <col min="15107" max="15107" width="1.109375" style="7" customWidth="1"/>
    <col min="15108" max="15108" width="17.33203125" style="7" customWidth="1"/>
    <col min="15109" max="15109" width="1.109375" style="7" customWidth="1"/>
    <col min="15110" max="15110" width="17.33203125" style="7" customWidth="1"/>
    <col min="15111" max="15111" width="1.6640625" style="7" customWidth="1"/>
    <col min="15112" max="15357" width="10.44140625" style="7"/>
    <col min="15358" max="15358" width="43.88671875" style="7" customWidth="1"/>
    <col min="15359" max="15360" width="1.6640625" style="7" customWidth="1"/>
    <col min="15361" max="15361" width="8.44140625" style="7" customWidth="1"/>
    <col min="15362" max="15362" width="7.44140625" style="7" customWidth="1"/>
    <col min="15363" max="15363" width="1.109375" style="7" customWidth="1"/>
    <col min="15364" max="15364" width="17.33203125" style="7" customWidth="1"/>
    <col min="15365" max="15365" width="1.109375" style="7" customWidth="1"/>
    <col min="15366" max="15366" width="17.33203125" style="7" customWidth="1"/>
    <col min="15367" max="15367" width="1.6640625" style="7" customWidth="1"/>
    <col min="15368" max="15613" width="10.44140625" style="7"/>
    <col min="15614" max="15614" width="43.88671875" style="7" customWidth="1"/>
    <col min="15615" max="15616" width="1.6640625" style="7" customWidth="1"/>
    <col min="15617" max="15617" width="8.44140625" style="7" customWidth="1"/>
    <col min="15618" max="15618" width="7.44140625" style="7" customWidth="1"/>
    <col min="15619" max="15619" width="1.109375" style="7" customWidth="1"/>
    <col min="15620" max="15620" width="17.33203125" style="7" customWidth="1"/>
    <col min="15621" max="15621" width="1.109375" style="7" customWidth="1"/>
    <col min="15622" max="15622" width="17.33203125" style="7" customWidth="1"/>
    <col min="15623" max="15623" width="1.6640625" style="7" customWidth="1"/>
    <col min="15624" max="15869" width="10.44140625" style="7"/>
    <col min="15870" max="15870" width="43.88671875" style="7" customWidth="1"/>
    <col min="15871" max="15872" width="1.6640625" style="7" customWidth="1"/>
    <col min="15873" max="15873" width="8.44140625" style="7" customWidth="1"/>
    <col min="15874" max="15874" width="7.44140625" style="7" customWidth="1"/>
    <col min="15875" max="15875" width="1.109375" style="7" customWidth="1"/>
    <col min="15876" max="15876" width="17.33203125" style="7" customWidth="1"/>
    <col min="15877" max="15877" width="1.109375" style="7" customWidth="1"/>
    <col min="15878" max="15878" width="17.33203125" style="7" customWidth="1"/>
    <col min="15879" max="15879" width="1.6640625" style="7" customWidth="1"/>
    <col min="15880" max="16125" width="10.44140625" style="7"/>
    <col min="16126" max="16126" width="43.88671875" style="7" customWidth="1"/>
    <col min="16127" max="16128" width="1.6640625" style="7" customWidth="1"/>
    <col min="16129" max="16129" width="8.44140625" style="7" customWidth="1"/>
    <col min="16130" max="16130" width="7.44140625" style="7" customWidth="1"/>
    <col min="16131" max="16131" width="1.109375" style="7" customWidth="1"/>
    <col min="16132" max="16132" width="17.33203125" style="7" customWidth="1"/>
    <col min="16133" max="16133" width="1.109375" style="7" customWidth="1"/>
    <col min="16134" max="16134" width="17.33203125" style="7" customWidth="1"/>
    <col min="16135" max="16135" width="1.6640625" style="7" customWidth="1"/>
    <col min="16136" max="16384" width="10.44140625" style="7"/>
  </cols>
  <sheetData>
    <row r="1" spans="1:9" s="102" customFormat="1" ht="24" customHeight="1">
      <c r="A1" s="99" t="s">
        <v>16</v>
      </c>
      <c r="B1" s="100"/>
      <c r="C1" s="100"/>
      <c r="D1" s="100"/>
      <c r="E1" s="100"/>
      <c r="F1" s="100"/>
      <c r="G1" s="101"/>
      <c r="H1" s="101"/>
      <c r="I1" s="101"/>
    </row>
    <row r="2" spans="1:9" s="102" customFormat="1" ht="24" customHeight="1">
      <c r="A2" s="103" t="s">
        <v>52</v>
      </c>
      <c r="B2" s="100"/>
      <c r="C2" s="100"/>
      <c r="D2" s="100"/>
      <c r="E2" s="100"/>
      <c r="F2" s="100"/>
      <c r="G2" s="101"/>
      <c r="H2" s="101"/>
      <c r="I2" s="101"/>
    </row>
    <row r="3" spans="1:9" s="102" customFormat="1" ht="24" customHeight="1">
      <c r="A3" s="104" t="s">
        <v>145</v>
      </c>
      <c r="B3" s="100"/>
      <c r="C3" s="100"/>
      <c r="D3" s="100"/>
      <c r="E3" s="100"/>
      <c r="F3" s="100"/>
      <c r="G3" s="101"/>
      <c r="H3" s="101"/>
      <c r="I3" s="101"/>
    </row>
    <row r="4" spans="1:9" s="102" customFormat="1" ht="24" customHeight="1">
      <c r="A4" s="100"/>
      <c r="B4" s="100"/>
      <c r="C4" s="100"/>
      <c r="D4" s="100"/>
      <c r="E4" s="100"/>
      <c r="F4" s="100"/>
      <c r="G4" s="105"/>
      <c r="H4" s="106"/>
      <c r="I4" s="105" t="s">
        <v>27</v>
      </c>
    </row>
    <row r="5" spans="1:9" s="107" customFormat="1" ht="24" customHeight="1">
      <c r="D5" s="108"/>
      <c r="E5" s="109" t="s">
        <v>0</v>
      </c>
      <c r="F5" s="110"/>
      <c r="G5" s="111">
        <v>2566</v>
      </c>
      <c r="H5" s="112"/>
      <c r="I5" s="111">
        <v>2565</v>
      </c>
    </row>
    <row r="6" spans="1:9" s="107" customFormat="1" ht="24" customHeight="1">
      <c r="A6" s="113" t="s">
        <v>89</v>
      </c>
      <c r="D6" s="108"/>
      <c r="E6" s="108"/>
      <c r="F6" s="110"/>
      <c r="G6" s="114"/>
      <c r="H6" s="112"/>
      <c r="I6" s="114"/>
    </row>
    <row r="7" spans="1:9" s="107" customFormat="1" ht="24" customHeight="1">
      <c r="A7" s="113" t="s">
        <v>9</v>
      </c>
      <c r="G7" s="115"/>
      <c r="H7" s="115"/>
      <c r="I7" s="115"/>
    </row>
    <row r="8" spans="1:9" s="107" customFormat="1" ht="24" customHeight="1">
      <c r="A8" s="107" t="s">
        <v>77</v>
      </c>
      <c r="E8" s="116">
        <v>29</v>
      </c>
      <c r="G8" s="117">
        <v>635363237</v>
      </c>
      <c r="H8" s="115"/>
      <c r="I8" s="117">
        <v>933127006</v>
      </c>
    </row>
    <row r="9" spans="1:9" s="107" customFormat="1" ht="24" customHeight="1">
      <c r="A9" s="107" t="s">
        <v>78</v>
      </c>
      <c r="E9" s="116">
        <v>30</v>
      </c>
      <c r="G9" s="117">
        <v>132149569</v>
      </c>
      <c r="H9" s="117"/>
      <c r="I9" s="117">
        <v>138896093</v>
      </c>
    </row>
    <row r="10" spans="1:9" s="107" customFormat="1" ht="24" customHeight="1">
      <c r="A10" s="107" t="s">
        <v>90</v>
      </c>
      <c r="E10" s="116">
        <v>31</v>
      </c>
      <c r="G10" s="117">
        <v>390436958</v>
      </c>
      <c r="H10" s="117"/>
      <c r="I10" s="117">
        <v>323014616</v>
      </c>
    </row>
    <row r="11" spans="1:9" s="107" customFormat="1" ht="24" customHeight="1">
      <c r="A11" s="107" t="s">
        <v>72</v>
      </c>
      <c r="E11" s="116">
        <v>32</v>
      </c>
      <c r="F11" s="116"/>
      <c r="G11" s="117">
        <v>98098529</v>
      </c>
      <c r="H11" s="117"/>
      <c r="I11" s="117">
        <v>110956773</v>
      </c>
    </row>
    <row r="12" spans="1:9" s="107" customFormat="1" ht="24" customHeight="1">
      <c r="A12" s="107" t="s">
        <v>39</v>
      </c>
      <c r="E12" s="116"/>
      <c r="G12" s="117">
        <v>5059954</v>
      </c>
      <c r="H12" s="117"/>
      <c r="I12" s="117">
        <v>3840258</v>
      </c>
    </row>
    <row r="13" spans="1:9" s="107" customFormat="1" ht="24" customHeight="1">
      <c r="A13" s="113" t="s">
        <v>14</v>
      </c>
      <c r="E13" s="116"/>
      <c r="G13" s="118">
        <f>SUM(G8:G12)</f>
        <v>1261108247</v>
      </c>
      <c r="H13" s="117"/>
      <c r="I13" s="118">
        <f>SUM(I8:I12)</f>
        <v>1509834746</v>
      </c>
    </row>
    <row r="14" spans="1:9" s="107" customFormat="1" ht="24" customHeight="1">
      <c r="A14" s="113" t="s">
        <v>10</v>
      </c>
      <c r="E14" s="116"/>
      <c r="G14" s="117"/>
      <c r="H14" s="117"/>
      <c r="I14" s="117"/>
    </row>
    <row r="15" spans="1:9" s="107" customFormat="1" ht="24" customHeight="1">
      <c r="A15" s="107" t="s">
        <v>74</v>
      </c>
      <c r="E15" s="116"/>
      <c r="G15" s="117">
        <v>495432543</v>
      </c>
      <c r="H15" s="117"/>
      <c r="I15" s="117">
        <v>562151353</v>
      </c>
    </row>
    <row r="16" spans="1:9" s="107" customFormat="1" ht="24" customHeight="1">
      <c r="A16" s="107" t="s">
        <v>29</v>
      </c>
      <c r="E16" s="116"/>
      <c r="G16" s="117">
        <v>95042571</v>
      </c>
      <c r="H16" s="117"/>
      <c r="I16" s="117">
        <v>130968606</v>
      </c>
    </row>
    <row r="17" spans="1:9" s="107" customFormat="1" ht="24" customHeight="1">
      <c r="A17" s="107" t="s">
        <v>91</v>
      </c>
      <c r="E17" s="116">
        <v>33</v>
      </c>
      <c r="G17" s="117">
        <v>109094537</v>
      </c>
      <c r="H17" s="117"/>
      <c r="I17" s="117">
        <v>77989455</v>
      </c>
    </row>
    <row r="18" spans="1:9" s="107" customFormat="1" ht="24" customHeight="1">
      <c r="A18" s="107" t="s">
        <v>73</v>
      </c>
      <c r="E18" s="116"/>
      <c r="F18" s="116"/>
      <c r="G18" s="119">
        <v>178529558</v>
      </c>
      <c r="H18" s="117"/>
      <c r="I18" s="119">
        <v>183051866</v>
      </c>
    </row>
    <row r="19" spans="1:9" s="107" customFormat="1" ht="24" customHeight="1">
      <c r="A19" s="113" t="s">
        <v>12</v>
      </c>
      <c r="E19" s="116"/>
      <c r="F19" s="116"/>
      <c r="G19" s="119">
        <f>SUM(G15:G18)</f>
        <v>878099209</v>
      </c>
      <c r="H19" s="117"/>
      <c r="I19" s="119">
        <f>SUM(I15:I18)</f>
        <v>954161280</v>
      </c>
    </row>
    <row r="20" spans="1:9" s="107" customFormat="1" ht="24" customHeight="1">
      <c r="A20" s="113" t="s">
        <v>53</v>
      </c>
      <c r="E20" s="116"/>
      <c r="F20" s="116"/>
      <c r="G20" s="117">
        <f>G13-G19</f>
        <v>383009038</v>
      </c>
      <c r="H20" s="117"/>
      <c r="I20" s="117">
        <f>I13-I19</f>
        <v>555673466</v>
      </c>
    </row>
    <row r="21" spans="1:9" s="107" customFormat="1" ht="24" customHeight="1">
      <c r="A21" s="107" t="s">
        <v>54</v>
      </c>
      <c r="E21" s="120">
        <v>23.2</v>
      </c>
      <c r="F21" s="116"/>
      <c r="G21" s="117">
        <v>-76381341</v>
      </c>
      <c r="H21" s="117"/>
      <c r="I21" s="117">
        <v>-107580318</v>
      </c>
    </row>
    <row r="22" spans="1:9" s="107" customFormat="1" ht="24" customHeight="1">
      <c r="A22" s="113" t="s">
        <v>112</v>
      </c>
      <c r="E22" s="116"/>
      <c r="G22" s="118">
        <f>SUM(G20:G21)</f>
        <v>306627697</v>
      </c>
      <c r="H22" s="117"/>
      <c r="I22" s="118">
        <f>SUM(I20:I21)</f>
        <v>448093148</v>
      </c>
    </row>
    <row r="23" spans="1:9" s="107" customFormat="1" ht="24" customHeight="1">
      <c r="A23" s="113"/>
      <c r="E23" s="116"/>
      <c r="G23" s="117"/>
      <c r="H23" s="117"/>
      <c r="I23" s="117"/>
    </row>
    <row r="24" spans="1:9" s="107" customFormat="1" ht="24" customHeight="1">
      <c r="A24" s="107" t="s">
        <v>3</v>
      </c>
      <c r="E24" s="116"/>
      <c r="G24" s="117"/>
      <c r="H24" s="117"/>
      <c r="I24" s="117"/>
    </row>
    <row r="25" spans="1:9" s="107" customFormat="1" ht="24" customHeight="1">
      <c r="E25" s="116"/>
      <c r="G25" s="117"/>
      <c r="H25" s="117"/>
      <c r="I25" s="117"/>
    </row>
    <row r="26" spans="1:9" s="107" customFormat="1" ht="24" customHeight="1">
      <c r="E26" s="116"/>
      <c r="G26" s="117"/>
      <c r="H26" s="117"/>
      <c r="I26" s="117"/>
    </row>
    <row r="27" spans="1:9" s="107" customFormat="1" ht="24" customHeight="1">
      <c r="E27" s="116"/>
      <c r="G27" s="117"/>
      <c r="H27" s="117"/>
      <c r="I27" s="117"/>
    </row>
    <row r="28" spans="1:9" s="102" customFormat="1" ht="24" customHeight="1">
      <c r="A28" s="99" t="s">
        <v>16</v>
      </c>
      <c r="B28" s="100"/>
      <c r="C28" s="100"/>
      <c r="D28" s="100"/>
      <c r="E28" s="100"/>
      <c r="F28" s="100"/>
      <c r="G28" s="101"/>
      <c r="H28" s="101"/>
      <c r="I28" s="101"/>
    </row>
    <row r="29" spans="1:9" s="102" customFormat="1" ht="24" customHeight="1">
      <c r="A29" s="103" t="s">
        <v>87</v>
      </c>
      <c r="B29" s="100"/>
      <c r="C29" s="100"/>
      <c r="D29" s="100"/>
      <c r="E29" s="100"/>
      <c r="F29" s="100"/>
      <c r="G29" s="101"/>
      <c r="H29" s="101"/>
      <c r="I29" s="101"/>
    </row>
    <row r="30" spans="1:9" s="102" customFormat="1" ht="24" customHeight="1">
      <c r="A30" s="104" t="s">
        <v>145</v>
      </c>
      <c r="B30" s="100"/>
      <c r="C30" s="100"/>
      <c r="D30" s="100"/>
      <c r="E30" s="100"/>
      <c r="F30" s="100"/>
      <c r="G30" s="101"/>
      <c r="H30" s="101"/>
      <c r="I30" s="101"/>
    </row>
    <row r="31" spans="1:9" s="102" customFormat="1" ht="24" customHeight="1">
      <c r="A31" s="100"/>
      <c r="B31" s="100"/>
      <c r="C31" s="100"/>
      <c r="D31" s="100"/>
      <c r="E31" s="100"/>
      <c r="F31" s="100"/>
      <c r="G31" s="105"/>
      <c r="H31" s="106"/>
      <c r="I31" s="105" t="s">
        <v>27</v>
      </c>
    </row>
    <row r="32" spans="1:9" s="107" customFormat="1" ht="24" customHeight="1">
      <c r="D32" s="108"/>
      <c r="E32" s="109" t="s">
        <v>0</v>
      </c>
      <c r="F32" s="110"/>
      <c r="G32" s="111">
        <v>2566</v>
      </c>
      <c r="H32" s="112"/>
      <c r="I32" s="111">
        <v>2565</v>
      </c>
    </row>
    <row r="33" spans="1:9" s="107" customFormat="1" ht="24" customHeight="1">
      <c r="A33" s="113" t="s">
        <v>130</v>
      </c>
      <c r="E33" s="116"/>
      <c r="G33" s="117"/>
      <c r="H33" s="117"/>
      <c r="I33" s="117"/>
    </row>
    <row r="34" spans="1:9" s="107" customFormat="1" ht="24" customHeight="1">
      <c r="A34" s="121" t="s">
        <v>80</v>
      </c>
      <c r="E34" s="116"/>
      <c r="G34" s="117"/>
      <c r="H34" s="117"/>
      <c r="I34" s="117"/>
    </row>
    <row r="35" spans="1:9" s="107" customFormat="1" ht="24" customHeight="1">
      <c r="A35" s="102" t="s">
        <v>121</v>
      </c>
      <c r="E35" s="116"/>
      <c r="G35" s="117"/>
      <c r="H35" s="117"/>
      <c r="I35" s="117"/>
    </row>
    <row r="36" spans="1:9" s="107" customFormat="1" ht="24" customHeight="1">
      <c r="A36" s="102" t="s">
        <v>105</v>
      </c>
      <c r="E36" s="116"/>
      <c r="G36" s="117">
        <v>-1672891</v>
      </c>
      <c r="H36" s="117"/>
      <c r="I36" s="117">
        <v>46401</v>
      </c>
    </row>
    <row r="37" spans="1:9" s="107" customFormat="1" ht="24" customHeight="1">
      <c r="A37" s="102" t="s">
        <v>92</v>
      </c>
      <c r="E37" s="120">
        <v>23.2</v>
      </c>
      <c r="G37" s="117">
        <v>334578</v>
      </c>
      <c r="H37" s="117"/>
      <c r="I37" s="117">
        <v>-9280</v>
      </c>
    </row>
    <row r="38" spans="1:9" s="107" customFormat="1" ht="24" customHeight="1">
      <c r="A38" s="107" t="s">
        <v>81</v>
      </c>
      <c r="G38" s="118">
        <f>SUM(G36:G37)</f>
        <v>-1338313</v>
      </c>
      <c r="H38" s="117"/>
      <c r="I38" s="118">
        <f>SUM(I36:I37)</f>
        <v>37121</v>
      </c>
    </row>
    <row r="39" spans="1:9" ht="24" customHeight="1">
      <c r="A39" s="122" t="s">
        <v>109</v>
      </c>
      <c r="G39" s="19"/>
      <c r="H39" s="19"/>
      <c r="I39" s="19"/>
    </row>
    <row r="40" spans="1:9" ht="24" customHeight="1">
      <c r="A40" s="7" t="s">
        <v>131</v>
      </c>
      <c r="G40" s="19">
        <v>9122268</v>
      </c>
      <c r="H40" s="19"/>
      <c r="I40" s="19">
        <v>2355376</v>
      </c>
    </row>
    <row r="41" spans="1:9" ht="24" customHeight="1">
      <c r="A41" s="7" t="s">
        <v>92</v>
      </c>
      <c r="E41" s="120">
        <v>23.2</v>
      </c>
      <c r="G41" s="20">
        <v>-1824454</v>
      </c>
      <c r="H41" s="19"/>
      <c r="I41" s="20">
        <v>-471075</v>
      </c>
    </row>
    <row r="42" spans="1:9" s="107" customFormat="1" ht="24" customHeight="1">
      <c r="A42" s="107" t="s">
        <v>126</v>
      </c>
      <c r="G42" s="118">
        <f>SUM(G40:G41)</f>
        <v>7297814</v>
      </c>
      <c r="H42" s="117"/>
      <c r="I42" s="118">
        <f>SUM(I40:I41)</f>
        <v>1884301</v>
      </c>
    </row>
    <row r="43" spans="1:9" ht="24" customHeight="1">
      <c r="A43" s="7" t="s">
        <v>132</v>
      </c>
      <c r="G43" s="29">
        <f>SUM(G38+G42)</f>
        <v>5959501</v>
      </c>
      <c r="H43" s="19"/>
      <c r="I43" s="29">
        <f>SUM(I38+I42)</f>
        <v>1921422</v>
      </c>
    </row>
    <row r="44" spans="1:9" s="107" customFormat="1" ht="24" customHeight="1">
      <c r="G44" s="117"/>
      <c r="H44" s="117"/>
      <c r="I44" s="117"/>
    </row>
    <row r="45" spans="1:9" s="107" customFormat="1" ht="24" customHeight="1" thickBot="1">
      <c r="A45" s="113" t="s">
        <v>122</v>
      </c>
      <c r="G45" s="123">
        <f>SUM(G22,G43)</f>
        <v>312587198</v>
      </c>
      <c r="H45" s="117"/>
      <c r="I45" s="123">
        <f>SUM(I22,I43)</f>
        <v>450014570</v>
      </c>
    </row>
    <row r="46" spans="1:9" s="107" customFormat="1" ht="24" customHeight="1" thickTop="1">
      <c r="G46" s="115"/>
      <c r="H46" s="115"/>
      <c r="I46" s="115"/>
    </row>
    <row r="47" spans="1:9" s="107" customFormat="1" ht="24" customHeight="1">
      <c r="A47" s="113" t="s">
        <v>55</v>
      </c>
      <c r="E47" s="116">
        <v>34</v>
      </c>
      <c r="F47" s="116"/>
      <c r="G47" s="124"/>
      <c r="H47" s="124"/>
      <c r="I47" s="124"/>
    </row>
    <row r="48" spans="1:9" s="102" customFormat="1" ht="24" customHeight="1" thickBot="1">
      <c r="A48" s="107" t="s">
        <v>17</v>
      </c>
      <c r="B48" s="107"/>
      <c r="C48" s="107"/>
      <c r="D48" s="107"/>
      <c r="E48" s="116"/>
      <c r="F48" s="107"/>
      <c r="G48" s="125">
        <f>+G45/3000000000</f>
        <v>0.10419573266666667</v>
      </c>
      <c r="H48" s="115"/>
      <c r="I48" s="125">
        <f>+I45/3000000000</f>
        <v>0.15000485666666666</v>
      </c>
    </row>
    <row r="49" spans="1:9" s="102" customFormat="1" ht="24" customHeight="1" thickTop="1">
      <c r="A49" s="107"/>
      <c r="B49" s="107"/>
      <c r="C49" s="107"/>
      <c r="D49" s="107"/>
      <c r="E49" s="116"/>
      <c r="F49" s="107"/>
      <c r="G49" s="124"/>
      <c r="H49" s="115"/>
      <c r="I49" s="124"/>
    </row>
    <row r="50" spans="1:9" s="102" customFormat="1" ht="24" customHeight="1">
      <c r="A50" s="107" t="s">
        <v>3</v>
      </c>
      <c r="B50" s="100"/>
      <c r="C50" s="100"/>
      <c r="D50" s="100"/>
      <c r="E50" s="107"/>
      <c r="F50" s="100"/>
      <c r="G50" s="115"/>
      <c r="H50" s="115"/>
      <c r="I50" s="115"/>
    </row>
  </sheetData>
  <printOptions gridLinesSet="0"/>
  <pageMargins left="0.86614173228346458" right="0.55118110236220474" top="0.9055118110236221" bottom="0" header="0.19685039370078741" footer="0.19685039370078741"/>
  <pageSetup paperSize="9" scale="90" orientation="portrait" r:id="rId1"/>
  <headerFooter alignWithMargins="0">
    <oddFooter xml:space="preserve">&amp;R&amp;"Times New Roman,Regular"&amp;8                  
</oddFooter>
  </headerFooter>
  <rowBreaks count="1" manualBreakCount="1">
    <brk id="2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EF19A6A8D0C6AB47A2F180BC59635290" ma:contentTypeVersion="16" ma:contentTypeDescription="สร้างเอกสารใหม่" ma:contentTypeScope="" ma:versionID="fb3030507f9b4850369e087393a2a2f7">
  <xsd:schema xmlns:xsd="http://www.w3.org/2001/XMLSchema" xmlns:xs="http://www.w3.org/2001/XMLSchema" xmlns:p="http://schemas.microsoft.com/office/2006/metadata/properties" xmlns:ns2="476ca96a-c1bb-4a33-9bb1-0e36a4ca1895" xmlns:ns3="50c908b1-f277-4340-90a9-4611d0b0f078" targetNamespace="http://schemas.microsoft.com/office/2006/metadata/properties" ma:root="true" ma:fieldsID="5b266b4033d5dc5c6357e53d1f9b90b5" ns2:_="" ns3:_="">
    <xsd:import namespace="476ca96a-c1bb-4a33-9bb1-0e36a4ca1895"/>
    <xsd:import namespace="50c908b1-f277-4340-90a9-4611d0b0f07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6ca96a-c1bb-4a33-9bb1-0e36a4ca189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แท็กรูป" ma:readOnly="false" ma:fieldId="{5cf76f15-5ced-4ddc-b409-7134ff3c332f}" ma:taxonomyMulti="true" ma:sspId="33ef62f9-2e07-484b-bd79-00aec90129f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908b1-f277-4340-90a9-4611d0b0f078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89b9841-5856-44b7-b065-acf4756eee66}" ma:internalName="TaxCatchAll" ma:showField="CatchAllData" ma:web="bc08fc23-5d45-424a-b1ff-a80e52dee22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57B43AB-9672-42A6-8395-28BCF672024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8AEAEEC-E7C9-4E41-A204-16109F9BB9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76ca96a-c1bb-4a33-9bb1-0e36a4ca1895"/>
    <ds:schemaRef ds:uri="50c908b1-f277-4340-90a9-4611d0b0f07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NAV000</vt:lpstr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COMPAQ PRESARIO 660 M 340</dc:creator>
  <cp:lastModifiedBy>Chotima Innupat</cp:lastModifiedBy>
  <cp:lastPrinted>2024-02-05T10:50:03Z</cp:lastPrinted>
  <dcterms:created xsi:type="dcterms:W3CDTF">1998-02-25T03:57:14Z</dcterms:created>
  <dcterms:modified xsi:type="dcterms:W3CDTF">2024-02-27T03:43:19Z</dcterms:modified>
</cp:coreProperties>
</file>