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TA_WORK\AFS\AFS 2024\FS AFS\FS AFS 2024\"/>
    </mc:Choice>
  </mc:AlternateContent>
  <xr:revisionPtr revIDLastSave="0" documentId="13_ncr:1_{01566998-C0AD-4623-A51D-2349B2587F6A}" xr6:coauthVersionLast="47" xr6:coauthVersionMax="47" xr10:uidLastSave="{00000000-0000-0000-0000-000000000000}"/>
  <bookViews>
    <workbookView xWindow="-120" yWindow="-120" windowWidth="29040" windowHeight="15840" tabRatio="338" firstSheet="2" activeTab="2" xr2:uid="{00000000-000D-0000-FFFF-FFFF00000000}"/>
  </bookViews>
  <sheets>
    <sheet name="0000" sheetId="5" state="veryHidden" r:id="rId1"/>
    <sheet name="1000" sheetId="6" state="veryHidden" r:id="rId2"/>
    <sheet name="FS" sheetId="1" r:id="rId3"/>
    <sheet name="PL" sheetId="11" r:id="rId4"/>
    <sheet name="SE" sheetId="12" r:id="rId5"/>
    <sheet name="CF" sheetId="10" r:id="rId6"/>
  </sheets>
  <definedNames>
    <definedName name="_xlnm.Print_Area" localSheetId="5">CF!$A$1:$G$70</definedName>
    <definedName name="_xlnm.Print_Area" localSheetId="2">FS!$A$1:$G$73</definedName>
    <definedName name="_xlnm.Print_Area" localSheetId="3">PL!$A$1:$G$41</definedName>
    <definedName name="_xlnm.Print_Area" localSheetId="4">SE!$A$1:$H$28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0" l="1"/>
  <c r="E9" i="10"/>
  <c r="G34" i="11"/>
  <c r="E34" i="11"/>
  <c r="E17" i="11" l="1"/>
  <c r="D18" i="12" l="1"/>
  <c r="E15" i="1"/>
  <c r="G18" i="10" l="1"/>
  <c r="H10" i="12"/>
  <c r="G23" i="1" l="1"/>
  <c r="E12" i="11"/>
  <c r="G12" i="11"/>
  <c r="A3" i="10"/>
  <c r="G56" i="10"/>
  <c r="A3" i="12" l="1"/>
  <c r="E56" i="10"/>
  <c r="E60" i="10" l="1"/>
  <c r="E50" i="1" l="1"/>
  <c r="E56" i="1"/>
  <c r="E22" i="11"/>
  <c r="G41" i="10" l="1"/>
  <c r="E41" i="10"/>
  <c r="A38" i="10"/>
  <c r="G40" i="1" l="1"/>
  <c r="E40" i="1"/>
  <c r="A36" i="1"/>
  <c r="E64" i="1" l="1"/>
  <c r="D14" i="12" l="1"/>
  <c r="G22" i="11" l="1"/>
  <c r="G48" i="10" l="1"/>
  <c r="G56" i="1" l="1"/>
  <c r="F58" i="10" l="1"/>
  <c r="J64" i="12" l="1"/>
  <c r="E58" i="1" l="1"/>
  <c r="G24" i="11" l="1"/>
  <c r="J71" i="11" s="1"/>
  <c r="E24" i="11"/>
  <c r="E28" i="11" l="1"/>
  <c r="F16" i="12" s="1"/>
  <c r="G28" i="11"/>
  <c r="H16" i="12" l="1"/>
  <c r="E36" i="11"/>
  <c r="G30" i="10"/>
  <c r="I16" i="12"/>
  <c r="G36" i="11"/>
  <c r="F12" i="12"/>
  <c r="H12" i="12" s="1"/>
  <c r="H14" i="12" l="1"/>
  <c r="H18" i="12" s="1"/>
  <c r="F14" i="12"/>
  <c r="E30" i="10"/>
  <c r="G58" i="10"/>
  <c r="G62" i="10" s="1"/>
  <c r="I62" i="10" s="1"/>
  <c r="E48" i="10"/>
  <c r="G65" i="1" l="1"/>
  <c r="G66" i="1" s="1"/>
  <c r="F18" i="12"/>
  <c r="E65" i="1" s="1"/>
  <c r="E23" i="1"/>
  <c r="E58" i="10" l="1"/>
  <c r="E62" i="10" s="1"/>
  <c r="H62" i="10" s="1"/>
  <c r="E66" i="1"/>
  <c r="E68" i="1" s="1"/>
  <c r="J68" i="1" s="1"/>
  <c r="E25" i="1"/>
  <c r="I18" i="12" l="1"/>
  <c r="G50" i="1"/>
  <c r="G15" i="1"/>
  <c r="G25" i="1" l="1"/>
  <c r="G58" i="1"/>
  <c r="G68" i="1" l="1"/>
  <c r="K68" i="1" s="1"/>
</calcChain>
</file>

<file path=xl/sharedStrings.xml><?xml version="1.0" encoding="utf-8"?>
<sst xmlns="http://schemas.openxmlformats.org/spreadsheetml/2006/main" count="156" uniqueCount="123">
  <si>
    <t>บริษัท หลักทรัพย์ เอเอฟเอส (ประเทศไทย) จำกัด</t>
  </si>
  <si>
    <t>สิ น ท รั พ ย์</t>
  </si>
  <si>
    <t>บาท</t>
  </si>
  <si>
    <t>หมายเหตุ</t>
  </si>
  <si>
    <t>สินทรัพย์หมุนเวียน</t>
  </si>
  <si>
    <t>เงินสดและรายการเทียบเท่าเงินสด</t>
  </si>
  <si>
    <t>4</t>
  </si>
  <si>
    <t>ลูกหนี้การค้า</t>
  </si>
  <si>
    <t>ลูกหนี้หมุนเวียนอื่นกิจการที่เกี่ยวข้องกัน</t>
  </si>
  <si>
    <t>3</t>
  </si>
  <si>
    <t>สินทรัพย์หมุนเวียนอื่น</t>
  </si>
  <si>
    <t>-</t>
  </si>
  <si>
    <t>ค่าใช้จ่ายจ่ายล่วงหน้า</t>
  </si>
  <si>
    <t>อื่น ๆ</t>
  </si>
  <si>
    <t>รวมสินทรัพย์หมุนเวียน</t>
  </si>
  <si>
    <t>สินทรัพย์ไม่หมุนเวียน</t>
  </si>
  <si>
    <t>ส่วนปรับปรุงอาคารที่เช่าและอุปกรณ์ - สุทธิ</t>
  </si>
  <si>
    <t>5</t>
  </si>
  <si>
    <t>สินทรัพย์สิทธิการใช้ - สุทธิ</t>
  </si>
  <si>
    <t>6, 8</t>
  </si>
  <si>
    <t>สินทรัพย์ไม่มีตัวตน - สุทธิ</t>
  </si>
  <si>
    <t>7</t>
  </si>
  <si>
    <t>ภาษีเงินได้ถูกหัก ณ ที่จ่าย</t>
  </si>
  <si>
    <t>เงินมัดจำ</t>
  </si>
  <si>
    <t>6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</si>
  <si>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</si>
  <si>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</si>
  <si>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</si>
  <si>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เจ้าหนี้หมุนเวียนอื่น</t>
  </si>
  <si>
    <t>บริษัทอื่น</t>
  </si>
  <si>
    <t>หนี้สินตามสัญญาเช่าที่ถึงกำหนดชำระภายในหนึ่งปี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</si>
  <si>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</si>
  <si>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</si>
  <si>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</si>
  <si>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</si>
  <si>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r>
      <t>หนี้สินตามสัญญา</t>
    </r>
    <r>
      <rPr>
        <sz val="13"/>
        <rFont val="Angsana New"/>
        <family val="1"/>
      </rPr>
      <t>เช่า – สุทธิ</t>
    </r>
  </si>
  <si>
    <t>ประมาณการหนี้สินสำหรับผลประโยชน์พนักงานเมื่อเกษียณอายุ</t>
  </si>
  <si>
    <t>9</t>
  </si>
  <si>
    <t>รวมหนี้สินไม่หมุนเวียน</t>
  </si>
  <si>
    <t>รวมหนี้สิน</t>
  </si>
  <si>
    <t>ทุนเรือนหุ้น</t>
  </si>
  <si>
    <t xml:space="preserve">- </t>
  </si>
  <si>
    <t>ทุนจดทะเบียน (หุ้นสามัญ 20,000 หุ้น มูลค่าหุ้นละ 100 บาท)</t>
  </si>
  <si>
    <t>ทุนที่ออกและชำระแล้ว (หุ้นสามัญ 20,000 หุ้น หุ้นละ 100 บาท)</t>
  </si>
  <si>
    <t>ขาดทุนสะสม</t>
  </si>
  <si>
    <t>ขาดทุนสะสมเกินทุน</t>
  </si>
  <si>
    <t>งบกำไรขาดทุนเบ็ดเสร็จ</t>
  </si>
  <si>
    <t>2566</t>
  </si>
  <si>
    <t>รายได้</t>
  </si>
  <si>
    <t>รายได้ค่านายหน้า</t>
  </si>
  <si>
    <t>รายได้ค่าบริหารจัดการ</t>
  </si>
  <si>
    <t>กำไรจากอัตราแลกเปลี่ยน - สุทธิ</t>
  </si>
  <si>
    <t>รายได้อื่น</t>
  </si>
  <si>
    <t>รวมรายได้</t>
  </si>
  <si>
    <t>ค่าใช้จ่าย</t>
  </si>
  <si>
    <t>ค่าใช้จ่ายพนักงาน</t>
  </si>
  <si>
    <t>ค่าเช่า</t>
  </si>
  <si>
    <t>ค่าใช้จ่ายผลประโยชน์พนักงานเมื่อเกษียณอายุ</t>
  </si>
  <si>
    <t>ค่าเสื่อมราคาและค่าตัดจำหน่าย</t>
  </si>
  <si>
    <t>ค่าธรรมเนียมวิชาชีพ</t>
  </si>
  <si>
    <t>ขาดทุนจากอัตราแลกเปลี่ยน - สุทธิ</t>
  </si>
  <si>
    <t>ค่าใช้จ่ายอื่น ๆ</t>
  </si>
  <si>
    <t>รวมค่าใช้จ่าย</t>
  </si>
  <si>
    <t>ต้นทุนทางการเงิน</t>
  </si>
  <si>
    <t>จำนวนหุ้นสามัญถัวเฉลี่ยถ่วงน้ำหนัก (หุ้น)</t>
  </si>
  <si>
    <t>บ า ท</t>
  </si>
  <si>
    <t>ที่ออกและ</t>
  </si>
  <si>
    <t>ชำระแล้ว</t>
  </si>
  <si>
    <t>ยอดคงเหลือ ณ วันที่ 1 มกราคม 2566</t>
  </si>
  <si>
    <t>ยอดคงเหลือ ณ วันที่ 31 ธันวาคม 2566</t>
  </si>
  <si>
    <t>งบกระแสเงินสด</t>
  </si>
  <si>
    <t>กระแสเงินสดจากกิจกรรมดำเนินงาน</t>
  </si>
  <si>
    <t>ตัดบัญชีสินทรัพย์ถาวร</t>
  </si>
  <si>
    <t>กำไรจากการจำหน่ายสินทรัพย์ถาวร</t>
  </si>
  <si>
    <t>ดอกเบี้ยรับ</t>
  </si>
  <si>
    <t>การเปลี่ยนแปลงในสินทรัพย์และหนี้สินดำเนินงาน:</t>
  </si>
  <si>
    <t>รับคืนภาษีเงินได้หัก ณ ที่จ่าย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</si>
  <si>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</si>
  <si>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</si>
  <si>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</si>
  <si>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รับดอกเบี้ย</t>
  </si>
  <si>
    <t>ซื้อสินทรัพย์ถาวร</t>
  </si>
  <si>
    <t>เงินสดรับจากการจำหน่ายสินทรัพย์ถาวร</t>
  </si>
  <si>
    <t>ซื้อสินทรัพย์ไม่มีตัวตน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</si>
  <si>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</si>
  <si>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</si>
  <si>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</si>
  <si>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จ่ายชำระคืนเงินกู้ยืมระยะสั้นจากกิจการที่เกี่ยวข้องกัน</t>
  </si>
  <si>
    <t>จ่ายชำระหนี้สินตามสัญญาเช่า</t>
  </si>
  <si>
    <t>จ่ายดอกเบี้ย</t>
  </si>
  <si>
    <t>เงินสดและรายการเทียบเท่าเงินสดเพิ่มขึ้น - สุทธิ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</si>
  <si>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</si>
  <si>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</si>
  <si>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ข้อมูลเพิ่มเติมงบกระแสเงินสด</t>
  </si>
  <si>
    <t>สินทรัพย์สิทธิการใช้เพิ่มขึ้นโดยหนี้สินตามสัญญาเช่า</t>
  </si>
  <si>
    <t>ณ วันที่ 31 ธันวาคม 2567</t>
  </si>
  <si>
    <t>สำหรับปีสิ้นสุดวันที่ 31 ธันวาคม 2567</t>
  </si>
  <si>
    <t>เงินกู้ยืมระยะยาวจากกิจการที่เกี่ยวข้องกันที่ถึงกำหนดชำระภายในหนึ่งปี</t>
  </si>
  <si>
    <t>ยอดคงเหลือ ณ วันที่ 31 ธันวาคม 2567</t>
  </si>
  <si>
    <t>กำไร (ขาดทุน) สำหรับปี</t>
  </si>
  <si>
    <t>งบฐานะการเงิน</t>
  </si>
  <si>
    <t>งบฐานะการเงิน (ต่อ)</t>
  </si>
  <si>
    <t>กำไร (ขาดทุน) เบ็ดเสร็จรวมสำหรับปี</t>
  </si>
  <si>
    <t>กำไร (ขาดทุน) ต่อหุ้นขั้นพื้นฐาน</t>
  </si>
  <si>
    <t>ขาดทุน (กำไร) จากอัตราแลกเปลี่ยนเงินตราต่างประเทศที่ยังไม่เกิดขึ้นจริง - สุทธิ</t>
  </si>
  <si>
    <t>เงินสดสุทธิได้มาจาก (ใช้ไปใน) กิจกรรมดำเนินงาน</t>
  </si>
  <si>
    <t>กำไร (ขาดทุน) ก่อนต้นทุนทางการเงิน</t>
  </si>
  <si>
    <t>เงินกู้ยืมระยะสั้นจากและดอกเบี้ยค้างจ่ายแก่กิจการที่เกี่ยวข้องกัน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</si>
  <si>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</si>
  <si>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</si>
  <si>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</si>
  <si>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งบการเปลี่ยนแปลงส่วนของผู้ถือหุ้น</t>
  </si>
  <si>
    <t>(ใช้ไปใน) กิจกรรมดำเนินงาน :</t>
  </si>
  <si>
    <t>รายการปรับกระทบกำไร (ขาดทุน) สำหรับปีเป็นเงินสดสุทธิได้มาจาก</t>
  </si>
  <si>
    <t>เงินกู้ยืมระยะยาวจากและดอกเบี้ยค้างจ่ายแก่กิจการที่เกี่ยวข้องกัน - สุทธิ</t>
  </si>
  <si>
    <t xml:space="preserve">บุคคลที่เกี่ยวข้องกัน </t>
  </si>
  <si>
    <t>จ่ายชำระคืนเงินกู้ยืมระยะยาวจากกิจการที่เกี่ยวข้องกัน</t>
  </si>
  <si>
    <t>รายการที่จะไม่ถูกจัดประเภทใหม่ไว้ในกำไรหรือขาดทุนในภายหลัง:</t>
  </si>
  <si>
    <t>ขาดทุนเบ็ดเสร็จอื่นสำหรับปี :</t>
  </si>
  <si>
    <t>ขาดทุนจากการประมาณการตามหลักคณิตศาสตร์ประกันภัย</t>
  </si>
  <si>
    <t>ขาดทุนเบ็ดเสร็จรวมสำหรับปี</t>
  </si>
  <si>
    <t>กำไรเบ็ดเสร็จรวมสำหรับปี</t>
  </si>
  <si>
    <t>เงินสดสุทธิ (ใช้ไปใน) ได้มาจากกิจกรรมจัดหาเงิน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</si>
</sst>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#,##0.0000_);[Red]\(#,##0.0000\)"/>
    <numFmt numFmtId="167" formatCode="_(* #,##0_);_(* \(#,##0\);_(* &quot;-&quot;??_);_(@_)"/>
    <numFmt numFmtId="168" formatCode="[$-1010000]d/m/yy;@"/>
  </numFmts>
  <fonts count="9">
    <font>
      <sz val="14"/>
      <name val="Cordia New"/>
      <charset val="222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FreesiaUPC"/>
      <family val="2"/>
      <charset val="22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39" fontId="2" fillId="0" borderId="0"/>
    <xf numFmtId="0" fontId="1" fillId="0" borderId="0"/>
    <xf numFmtId="43" fontId="4" fillId="0" borderId="0" applyFont="0" applyFill="0" applyBorder="0" applyAlignment="0" applyProtection="0"/>
    <xf numFmtId="168" fontId="8" fillId="0" borderId="0"/>
  </cellStyleXfs>
  <cellXfs count="111">
    <xf numFmtId="0" fontId="0" fillId="0" borderId="0" xfId="0"/>
    <xf numFmtId="40" fontId="6" fillId="0" borderId="0" xfId="0" applyNumberFormat="1" applyFont="1"/>
    <xf numFmtId="40" fontId="5" fillId="0" borderId="0" xfId="4" applyNumberFormat="1" applyFont="1"/>
    <xf numFmtId="38" fontId="6" fillId="0" borderId="0" xfId="4" applyNumberFormat="1" applyFont="1" applyAlignment="1">
      <alignment horizontal="center"/>
    </xf>
    <xf numFmtId="40" fontId="6" fillId="0" borderId="0" xfId="4" applyNumberFormat="1" applyFont="1"/>
    <xf numFmtId="38" fontId="6" fillId="0" borderId="0" xfId="4" quotePrefix="1" applyNumberFormat="1" applyFont="1"/>
    <xf numFmtId="40" fontId="6" fillId="0" borderId="0" xfId="4" quotePrefix="1" applyNumberFormat="1" applyFont="1"/>
    <xf numFmtId="49" fontId="6" fillId="0" borderId="0" xfId="4" quotePrefix="1" applyNumberFormat="1" applyFont="1" applyAlignment="1">
      <alignment horizontal="center"/>
    </xf>
    <xf numFmtId="37" fontId="6" fillId="0" borderId="0" xfId="4" applyNumberFormat="1" applyFont="1"/>
    <xf numFmtId="37" fontId="6" fillId="0" borderId="2" xfId="4" applyNumberFormat="1" applyFont="1" applyBorder="1"/>
    <xf numFmtId="41" fontId="6" fillId="0" borderId="0" xfId="2" applyNumberFormat="1" applyFont="1" applyFill="1" applyBorder="1" applyAlignment="1" applyProtection="1"/>
    <xf numFmtId="38" fontId="5" fillId="0" borderId="0" xfId="4" applyNumberFormat="1" applyFont="1"/>
    <xf numFmtId="40" fontId="5" fillId="0" borderId="0" xfId="0" applyNumberFormat="1" applyFont="1"/>
    <xf numFmtId="40" fontId="5" fillId="0" borderId="0" xfId="4" applyNumberFormat="1" applyFont="1" applyAlignment="1">
      <alignment horizontal="left"/>
    </xf>
    <xf numFmtId="38" fontId="5" fillId="0" borderId="0" xfId="4" applyNumberFormat="1" applyFont="1" applyAlignment="1">
      <alignment horizontal="center"/>
    </xf>
    <xf numFmtId="38" fontId="5" fillId="0" borderId="0" xfId="4" applyNumberFormat="1" applyFont="1" applyAlignment="1">
      <alignment horizontal="left"/>
    </xf>
    <xf numFmtId="40" fontId="6" fillId="0" borderId="0" xfId="4" applyNumberFormat="1" applyFont="1" applyAlignment="1">
      <alignment horizontal="left"/>
    </xf>
    <xf numFmtId="49" fontId="6" fillId="0" borderId="0" xfId="4" applyNumberFormat="1" applyFont="1" applyAlignment="1">
      <alignment horizontal="center"/>
    </xf>
    <xf numFmtId="38" fontId="6" fillId="0" borderId="0" xfId="4" applyNumberFormat="1" applyFont="1"/>
    <xf numFmtId="0" fontId="6" fillId="0" borderId="0" xfId="0" applyFont="1"/>
    <xf numFmtId="38" fontId="6" fillId="0" borderId="0" xfId="0" applyNumberFormat="1" applyFont="1"/>
    <xf numFmtId="49" fontId="6" fillId="0" borderId="0" xfId="0" applyNumberFormat="1" applyFont="1"/>
    <xf numFmtId="38" fontId="6" fillId="0" borderId="0" xfId="4" quotePrefix="1" applyNumberFormat="1" applyFont="1" applyAlignment="1">
      <alignment horizontal="center"/>
    </xf>
    <xf numFmtId="37" fontId="6" fillId="0" borderId="3" xfId="4" applyNumberFormat="1" applyFont="1" applyBorder="1"/>
    <xf numFmtId="37" fontId="6" fillId="0" borderId="4" xfId="4" applyNumberFormat="1" applyFont="1" applyBorder="1"/>
    <xf numFmtId="37" fontId="6" fillId="0" borderId="0" xfId="1" applyNumberFormat="1" applyFont="1" applyFill="1" applyBorder="1" applyAlignment="1"/>
    <xf numFmtId="37" fontId="6" fillId="0" borderId="3" xfId="1" applyNumberFormat="1" applyFont="1" applyFill="1" applyBorder="1" applyAlignment="1"/>
    <xf numFmtId="38" fontId="6" fillId="0" borderId="0" xfId="0" applyNumberFormat="1" applyFont="1" applyAlignment="1">
      <alignment horizontal="center"/>
    </xf>
    <xf numFmtId="0" fontId="5" fillId="0" borderId="0" xfId="3" applyFont="1" applyAlignment="1">
      <alignment horizontal="centerContinuous"/>
    </xf>
    <xf numFmtId="0" fontId="6" fillId="0" borderId="0" xfId="3" applyFont="1" applyAlignment="1">
      <alignment horizontal="centerContinuous"/>
    </xf>
    <xf numFmtId="165" fontId="6" fillId="0" borderId="0" xfId="1" applyNumberFormat="1" applyFont="1" applyFill="1" applyAlignment="1">
      <alignment horizontal="centerContinuous"/>
    </xf>
    <xf numFmtId="165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right"/>
    </xf>
    <xf numFmtId="0" fontId="6" fillId="0" borderId="0" xfId="3" applyFont="1"/>
    <xf numFmtId="165" fontId="6" fillId="0" borderId="0" xfId="1" applyNumberFormat="1" applyFont="1" applyFill="1" applyBorder="1" applyAlignment="1">
      <alignment horizontal="centerContinuous"/>
    </xf>
    <xf numFmtId="165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 applyAlignment="1"/>
    <xf numFmtId="17" fontId="6" fillId="0" borderId="0" xfId="3" applyNumberFormat="1" applyFont="1" applyAlignment="1">
      <alignment horizontal="center"/>
    </xf>
    <xf numFmtId="0" fontId="5" fillId="0" borderId="0" xfId="3" applyFont="1"/>
    <xf numFmtId="165" fontId="6" fillId="0" borderId="0" xfId="1" applyNumberFormat="1" applyFont="1" applyFill="1" applyBorder="1" applyAlignment="1"/>
    <xf numFmtId="0" fontId="6" fillId="0" borderId="0" xfId="3" applyFont="1" applyAlignment="1">
      <alignment horizontal="center"/>
    </xf>
    <xf numFmtId="165" fontId="6" fillId="0" borderId="4" xfId="1" applyNumberFormat="1" applyFont="1" applyFill="1" applyBorder="1" applyAlignment="1"/>
    <xf numFmtId="0" fontId="7" fillId="0" borderId="0" xfId="3" applyFont="1"/>
    <xf numFmtId="165" fontId="7" fillId="0" borderId="0" xfId="1" applyNumberFormat="1" applyFont="1" applyFill="1" applyBorder="1" applyAlignment="1"/>
    <xf numFmtId="165" fontId="6" fillId="0" borderId="0" xfId="1" applyNumberFormat="1" applyFont="1" applyFill="1" applyAlignment="1">
      <alignment horizontal="center" wrapText="1"/>
    </xf>
    <xf numFmtId="166" fontId="6" fillId="0" borderId="0" xfId="0" applyNumberFormat="1" applyFont="1"/>
    <xf numFmtId="37" fontId="6" fillId="0" borderId="0" xfId="4" quotePrefix="1" applyNumberFormat="1" applyFont="1"/>
    <xf numFmtId="40" fontId="6" fillId="0" borderId="0" xfId="4" applyNumberFormat="1" applyFont="1" applyAlignment="1">
      <alignment horizontal="center"/>
    </xf>
    <xf numFmtId="0" fontId="6" fillId="0" borderId="0" xfId="0" applyFont="1" applyAlignment="1">
      <alignment horizontal="center"/>
    </xf>
    <xf numFmtId="38" fontId="6" fillId="0" borderId="1" xfId="4" applyNumberFormat="1" applyFont="1" applyBorder="1" applyAlignment="1">
      <alignment horizontal="center"/>
    </xf>
    <xf numFmtId="164" fontId="6" fillId="0" borderId="0" xfId="1" applyFont="1" applyFill="1" applyBorder="1" applyAlignment="1" applyProtection="1"/>
    <xf numFmtId="165" fontId="6" fillId="0" borderId="0" xfId="1" applyNumberFormat="1" applyFont="1" applyFill="1" applyBorder="1" applyAlignment="1" applyProtection="1"/>
    <xf numFmtId="165" fontId="6" fillId="0" borderId="2" xfId="1" quotePrefix="1" applyNumberFormat="1" applyFont="1" applyFill="1" applyBorder="1" applyAlignment="1" applyProtection="1">
      <alignment horizontal="center"/>
    </xf>
    <xf numFmtId="40" fontId="6" fillId="0" borderId="0" xfId="0" quotePrefix="1" applyNumberFormat="1" applyFont="1"/>
    <xf numFmtId="38" fontId="6" fillId="0" borderId="1" xfId="4" applyNumberFormat="1" applyFont="1" applyBorder="1"/>
    <xf numFmtId="164" fontId="6" fillId="0" borderId="0" xfId="1" applyFont="1" applyFill="1" applyBorder="1" applyAlignment="1" applyProtection="1">
      <alignment horizontal="center"/>
    </xf>
    <xf numFmtId="165" fontId="6" fillId="0" borderId="0" xfId="1" quotePrefix="1" applyNumberFormat="1" applyFont="1" applyBorder="1" applyAlignment="1" applyProtection="1"/>
    <xf numFmtId="38" fontId="6" fillId="0" borderId="0" xfId="4" applyNumberFormat="1" applyFont="1" applyAlignment="1">
      <alignment horizontal="left"/>
    </xf>
    <xf numFmtId="37" fontId="6" fillId="0" borderId="0" xfId="1" quotePrefix="1" applyNumberFormat="1" applyFont="1" applyBorder="1" applyAlignment="1" applyProtection="1"/>
    <xf numFmtId="165" fontId="6" fillId="0" borderId="1" xfId="1" applyNumberFormat="1" applyFont="1" applyFill="1" applyBorder="1" applyAlignment="1">
      <alignment horizontal="center"/>
    </xf>
    <xf numFmtId="164" fontId="6" fillId="0" borderId="0" xfId="1" applyFont="1" applyFill="1" applyBorder="1" applyAlignment="1"/>
    <xf numFmtId="164" fontId="6" fillId="0" borderId="0" xfId="1" applyFont="1" applyFill="1" applyAlignment="1"/>
    <xf numFmtId="40" fontId="6" fillId="0" borderId="0" xfId="5" applyNumberFormat="1" applyFont="1"/>
    <xf numFmtId="167" fontId="7" fillId="0" borderId="0" xfId="6" applyNumberFormat="1" applyFont="1" applyFill="1" applyBorder="1" applyAlignment="1"/>
    <xf numFmtId="0" fontId="6" fillId="0" borderId="0" xfId="5" applyFont="1" applyAlignment="1">
      <alignment horizontal="center" wrapText="1"/>
    </xf>
    <xf numFmtId="165" fontId="6" fillId="0" borderId="0" xfId="1" applyNumberFormat="1" applyFont="1" applyFill="1" applyAlignment="1" applyProtection="1"/>
    <xf numFmtId="0" fontId="6" fillId="0" borderId="2" xfId="4" quotePrefix="1" applyNumberFormat="1" applyFont="1" applyBorder="1" applyAlignment="1">
      <alignment horizontal="center"/>
    </xf>
    <xf numFmtId="165" fontId="6" fillId="0" borderId="0" xfId="3" applyNumberFormat="1" applyFont="1"/>
    <xf numFmtId="0" fontId="6" fillId="0" borderId="1" xfId="0" quotePrefix="1" applyFont="1" applyBorder="1" applyAlignment="1">
      <alignment horizontal="center"/>
    </xf>
    <xf numFmtId="0" fontId="6" fillId="0" borderId="0" xfId="4" applyNumberFormat="1" applyFont="1" applyAlignment="1">
      <alignment horizontal="center"/>
    </xf>
    <xf numFmtId="167" fontId="6" fillId="0" borderId="0" xfId="1" quotePrefix="1" applyNumberFormat="1" applyFont="1" applyFill="1" applyBorder="1" applyAlignment="1" applyProtection="1"/>
    <xf numFmtId="38" fontId="6" fillId="0" borderId="2" xfId="4" applyNumberFormat="1" applyFont="1" applyBorder="1"/>
    <xf numFmtId="0" fontId="5" fillId="0" borderId="0" xfId="0" applyFont="1"/>
    <xf numFmtId="167" fontId="6" fillId="0" borderId="0" xfId="4" applyNumberFormat="1" applyFont="1"/>
    <xf numFmtId="167" fontId="6" fillId="0" borderId="3" xfId="4" applyNumberFormat="1" applyFont="1" applyBorder="1"/>
    <xf numFmtId="167" fontId="6" fillId="0" borderId="0" xfId="4" applyNumberFormat="1" applyFont="1" applyAlignment="1">
      <alignment horizontal="left"/>
    </xf>
    <xf numFmtId="167" fontId="6" fillId="0" borderId="0" xfId="1" quotePrefix="1" applyNumberFormat="1" applyFont="1" applyBorder="1" applyAlignment="1" applyProtection="1"/>
    <xf numFmtId="167" fontId="5" fillId="0" borderId="0" xfId="4" applyNumberFormat="1" applyFont="1" applyAlignment="1">
      <alignment horizontal="left"/>
    </xf>
    <xf numFmtId="167" fontId="6" fillId="0" borderId="2" xfId="1" quotePrefix="1" applyNumberFormat="1" applyFont="1" applyFill="1" applyBorder="1" applyAlignment="1" applyProtection="1"/>
    <xf numFmtId="167" fontId="6" fillId="0" borderId="0" xfId="1" applyNumberFormat="1" applyFont="1" applyFill="1" applyBorder="1" applyAlignment="1" applyProtection="1">
      <alignment horizontal="center"/>
    </xf>
    <xf numFmtId="167" fontId="6" fillId="0" borderId="0" xfId="4" quotePrefix="1" applyNumberFormat="1" applyFont="1"/>
    <xf numFmtId="167" fontId="6" fillId="0" borderId="0" xfId="1" applyNumberFormat="1" applyFont="1" applyFill="1" applyAlignment="1"/>
    <xf numFmtId="167" fontId="6" fillId="0" borderId="1" xfId="1" quotePrefix="1" applyNumberFormat="1" applyFont="1" applyFill="1" applyBorder="1" applyAlignment="1" applyProtection="1"/>
    <xf numFmtId="167" fontId="6" fillId="0" borderId="0" xfId="4" quotePrefix="1" applyNumberFormat="1" applyFont="1" applyAlignment="1">
      <alignment horizontal="center"/>
    </xf>
    <xf numFmtId="167" fontId="6" fillId="0" borderId="1" xfId="1" quotePrefix="1" applyNumberFormat="1" applyFont="1" applyBorder="1" applyAlignment="1" applyProtection="1"/>
    <xf numFmtId="167" fontId="6" fillId="0" borderId="3" xfId="4" quotePrefix="1" applyNumberFormat="1" applyFont="1" applyBorder="1"/>
    <xf numFmtId="167" fontId="6" fillId="0" borderId="0" xfId="4" applyNumberFormat="1" applyFont="1" applyAlignment="1">
      <alignment horizontal="center"/>
    </xf>
    <xf numFmtId="167" fontId="6" fillId="0" borderId="0" xfId="1" applyNumberFormat="1" applyFont="1" applyFill="1" applyBorder="1" applyAlignment="1"/>
    <xf numFmtId="167" fontId="6" fillId="0" borderId="0" xfId="1" applyNumberFormat="1" applyFont="1" applyFill="1" applyBorder="1" applyAlignment="1">
      <alignment horizontal="center"/>
    </xf>
    <xf numFmtId="167" fontId="6" fillId="0" borderId="1" xfId="1" applyNumberFormat="1" applyFont="1" applyFill="1" applyBorder="1" applyAlignment="1"/>
    <xf numFmtId="167" fontId="6" fillId="0" borderId="1" xfId="4" quotePrefix="1" applyNumberFormat="1" applyFont="1" applyBorder="1"/>
    <xf numFmtId="167" fontId="6" fillId="0" borderId="3" xfId="1" applyNumberFormat="1" applyFont="1" applyFill="1" applyBorder="1" applyAlignment="1"/>
    <xf numFmtId="167" fontId="6" fillId="0" borderId="0" xfId="0" applyNumberFormat="1" applyFont="1" applyAlignment="1">
      <alignment horizontal="center"/>
    </xf>
    <xf numFmtId="167" fontId="6" fillId="0" borderId="2" xfId="1" quotePrefix="1" applyNumberFormat="1" applyFont="1" applyBorder="1" applyAlignment="1" applyProtection="1"/>
    <xf numFmtId="167" fontId="6" fillId="0" borderId="3" xfId="1" quotePrefix="1" applyNumberFormat="1" applyFont="1" applyBorder="1" applyAlignment="1" applyProtection="1"/>
    <xf numFmtId="167" fontId="6" fillId="0" borderId="2" xfId="4" applyNumberFormat="1" applyFont="1" applyBorder="1"/>
    <xf numFmtId="164" fontId="5" fillId="0" borderId="0" xfId="1" applyFont="1"/>
    <xf numFmtId="164" fontId="5" fillId="0" borderId="0" xfId="1" applyFont="1" applyAlignment="1">
      <alignment horizontal="left"/>
    </xf>
    <xf numFmtId="164" fontId="6" fillId="0" borderId="0" xfId="1" applyFont="1"/>
    <xf numFmtId="164" fontId="6" fillId="0" borderId="0" xfId="1" applyFont="1" applyAlignment="1">
      <alignment wrapText="1"/>
    </xf>
    <xf numFmtId="0" fontId="5" fillId="0" borderId="0" xfId="7" applyNumberFormat="1" applyFont="1" applyAlignment="1">
      <alignment horizontal="left"/>
    </xf>
    <xf numFmtId="0" fontId="6" fillId="0" borderId="0" xfId="7" applyNumberFormat="1" applyFont="1" applyAlignment="1">
      <alignment horizontal="left"/>
    </xf>
    <xf numFmtId="167" fontId="6" fillId="0" borderId="1" xfId="4" applyNumberFormat="1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40" fontId="6" fillId="0" borderId="0" xfId="4" applyNumberFormat="1" applyFont="1" applyAlignment="1">
      <alignment horizontal="left"/>
    </xf>
    <xf numFmtId="40" fontId="6" fillId="0" borderId="1" xfId="4" applyNumberFormat="1" applyFont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0" fontId="6" fillId="0" borderId="0" xfId="5" applyFont="1" applyAlignment="1">
      <alignment horizontal="center" wrapText="1"/>
    </xf>
    <xf numFmtId="40" fontId="7" fillId="0" borderId="0" xfId="3" applyNumberFormat="1" applyFont="1" applyAlignment="1">
      <alignment horizontal="center"/>
    </xf>
    <xf numFmtId="0" fontId="7" fillId="0" borderId="0" xfId="3" applyFont="1" applyAlignment="1">
      <alignment horizontal="center"/>
    </xf>
  </cellXfs>
  <cellStyles count="8">
    <cellStyle name="Comma" xfId="1" builtinId="3"/>
    <cellStyle name="Comma_T-59-Q1" xfId="6" xr:uid="{00000000-0005-0000-0000-000001000000}"/>
    <cellStyle name="Comma_top311204_cpico" xfId="2" xr:uid="{00000000-0005-0000-0000-000002000000}"/>
    <cellStyle name="Normal" xfId="0" builtinId="0"/>
    <cellStyle name="Normal 2" xfId="5" xr:uid="{00000000-0005-0000-0000-000004000000}"/>
    <cellStyle name="Normal 381 3" xfId="7" xr:uid="{EB5F42BE-41E4-47A8-821A-C3A45473690C}"/>
    <cellStyle name="Normal_T-59-Q1" xfId="3" xr:uid="{00000000-0005-0000-0000-000005000000}"/>
    <cellStyle name="ปกติ_Sheet1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75"/>
  <sheetData/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3"/>
  <sheetViews>
    <sheetView tabSelected="1" topLeftCell="A61" zoomScale="120" zoomScaleNormal="120" zoomScaleSheetLayoutView="100" workbookViewId="0">
      <selection activeCell="A70" sqref="A70:G70"/>
    </sheetView>
  </sheetViews>
  <sheetFormatPr defaultColWidth="9.140625" defaultRowHeight="22.5" customHeight="1"/>
  <cols>
    <col min="1" max="1" width="2.7109375" style="1" customWidth="1"/>
    <col min="2" max="2" width="48.140625" style="1" customWidth="1"/>
    <col min="3" max="3" width="9.140625" style="27" customWidth="1"/>
    <col min="4" max="4" width="1.7109375" style="1" customWidth="1"/>
    <col min="5" max="5" width="15.140625" style="27" customWidth="1"/>
    <col min="6" max="6" width="1.7109375" style="1" customWidth="1"/>
    <col min="7" max="7" width="15.140625" style="20" customWidth="1"/>
    <col min="8" max="8" width="14.7109375" style="98" customWidth="1"/>
    <col min="9" max="9" width="2.42578125" style="1" customWidth="1"/>
    <col min="10" max="10" width="12.140625" style="1" bestFit="1" customWidth="1"/>
    <col min="11" max="16384" width="9.140625" style="1"/>
  </cols>
  <sheetData>
    <row r="1" spans="1:8" ht="22.5" customHeight="1">
      <c r="A1" s="2" t="s">
        <v>0</v>
      </c>
      <c r="C1" s="11"/>
      <c r="D1" s="2"/>
      <c r="E1" s="11"/>
      <c r="F1" s="2"/>
      <c r="G1" s="2"/>
      <c r="H1" s="96"/>
    </row>
    <row r="2" spans="1:8" s="12" customFormat="1" ht="22.5" customHeight="1">
      <c r="A2" s="12" t="s">
        <v>100</v>
      </c>
      <c r="B2" s="1"/>
      <c r="C2" s="2"/>
      <c r="D2" s="2"/>
      <c r="E2" s="2"/>
      <c r="F2" s="2"/>
      <c r="G2" s="2"/>
      <c r="H2" s="96"/>
    </row>
    <row r="3" spans="1:8" ht="22.5" customHeight="1">
      <c r="A3" s="2" t="s">
        <v>95</v>
      </c>
      <c r="C3" s="2"/>
      <c r="D3" s="2"/>
      <c r="E3" s="2"/>
      <c r="F3" s="2"/>
      <c r="G3" s="2"/>
      <c r="H3" s="96"/>
    </row>
    <row r="4" spans="1:8" ht="22.5" customHeight="1">
      <c r="A4" s="13"/>
      <c r="C4" s="14"/>
      <c r="D4" s="13"/>
      <c r="E4" s="14"/>
      <c r="F4" s="13"/>
      <c r="G4" s="15"/>
      <c r="H4" s="97"/>
    </row>
    <row r="5" spans="1:8" ht="22.5" customHeight="1">
      <c r="A5" s="13" t="s">
        <v>1</v>
      </c>
      <c r="C5" s="14"/>
      <c r="D5" s="13"/>
      <c r="E5" s="14"/>
      <c r="F5" s="13"/>
      <c r="G5" s="15"/>
      <c r="H5" s="97"/>
    </row>
    <row r="6" spans="1:8" ht="22.5" customHeight="1">
      <c r="A6" s="13"/>
      <c r="C6" s="14"/>
      <c r="D6" s="13"/>
      <c r="E6" s="106" t="s">
        <v>2</v>
      </c>
      <c r="F6" s="106"/>
      <c r="G6" s="106"/>
      <c r="H6" s="97"/>
    </row>
    <row r="7" spans="1:8" ht="22.5" customHeight="1">
      <c r="A7" s="13"/>
      <c r="C7" s="49" t="s">
        <v>3</v>
      </c>
      <c r="D7" s="16"/>
      <c r="E7" s="66">
        <v>2567</v>
      </c>
      <c r="F7" s="16"/>
      <c r="G7" s="66">
        <v>2566</v>
      </c>
    </row>
    <row r="8" spans="1:8" ht="22.5" customHeight="1">
      <c r="A8" s="2" t="s">
        <v>4</v>
      </c>
      <c r="C8" s="3"/>
      <c r="D8" s="4"/>
      <c r="E8" s="3"/>
      <c r="F8" s="4"/>
      <c r="G8" s="3"/>
    </row>
    <row r="9" spans="1:8" ht="22.5" customHeight="1">
      <c r="A9" s="4" t="s">
        <v>5</v>
      </c>
      <c r="C9" s="7" t="s">
        <v>6</v>
      </c>
      <c r="D9" s="4"/>
      <c r="E9" s="51">
        <v>2569614</v>
      </c>
      <c r="F9" s="4"/>
      <c r="G9" s="51">
        <v>944293</v>
      </c>
    </row>
    <row r="10" spans="1:8" ht="22.5" customHeight="1">
      <c r="A10" s="4" t="s">
        <v>7</v>
      </c>
      <c r="C10" s="17"/>
      <c r="D10" s="4"/>
      <c r="E10" s="51">
        <v>1530593</v>
      </c>
      <c r="F10" s="4"/>
      <c r="G10" s="51">
        <v>784170</v>
      </c>
    </row>
    <row r="11" spans="1:8" ht="22.5" customHeight="1">
      <c r="A11" s="4" t="s">
        <v>8</v>
      </c>
      <c r="C11" s="17" t="s">
        <v>9</v>
      </c>
      <c r="D11" s="4"/>
      <c r="E11" s="51">
        <v>1585</v>
      </c>
      <c r="F11" s="4"/>
      <c r="G11" s="51">
        <v>10599</v>
      </c>
    </row>
    <row r="12" spans="1:8" ht="22.5" customHeight="1">
      <c r="A12" s="4" t="s">
        <v>10</v>
      </c>
      <c r="C12" s="7"/>
      <c r="D12" s="4"/>
      <c r="E12" s="51"/>
      <c r="F12" s="4"/>
      <c r="G12" s="51"/>
    </row>
    <row r="13" spans="1:8" ht="22.5" customHeight="1">
      <c r="A13" s="6" t="s">
        <v>11</v>
      </c>
      <c r="B13" s="1" t="s">
        <v>12</v>
      </c>
      <c r="C13" s="7"/>
      <c r="D13" s="4"/>
      <c r="E13" s="51">
        <v>182647</v>
      </c>
      <c r="F13" s="4"/>
      <c r="G13" s="51">
        <v>124644</v>
      </c>
    </row>
    <row r="14" spans="1:8" ht="22.5" customHeight="1">
      <c r="A14" s="6" t="s">
        <v>11</v>
      </c>
      <c r="B14" s="1" t="s">
        <v>13</v>
      </c>
      <c r="C14" s="7"/>
      <c r="D14" s="4"/>
      <c r="E14" s="51">
        <v>13055</v>
      </c>
      <c r="F14" s="4"/>
      <c r="G14" s="51">
        <v>24448</v>
      </c>
    </row>
    <row r="15" spans="1:8" ht="22.5" customHeight="1">
      <c r="A15" s="2" t="s">
        <v>14</v>
      </c>
      <c r="C15" s="7"/>
      <c r="D15" s="4"/>
      <c r="E15" s="52">
        <f>SUM(E9:E14)</f>
        <v>4297494</v>
      </c>
      <c r="F15" s="4"/>
      <c r="G15" s="9">
        <f>SUM(G9:G14)</f>
        <v>1888154</v>
      </c>
    </row>
    <row r="16" spans="1:8" ht="22.5" customHeight="1">
      <c r="A16" s="4"/>
      <c r="C16" s="7"/>
      <c r="D16" s="4"/>
      <c r="E16" s="7"/>
      <c r="F16" s="4"/>
      <c r="G16" s="8"/>
    </row>
    <row r="17" spans="1:7" ht="22.5" customHeight="1">
      <c r="A17" s="2" t="s">
        <v>15</v>
      </c>
      <c r="C17" s="7"/>
      <c r="D17" s="4"/>
      <c r="E17" s="7"/>
      <c r="F17" s="4"/>
      <c r="G17" s="8"/>
    </row>
    <row r="18" spans="1:7" ht="22.5" customHeight="1">
      <c r="A18" s="4" t="s">
        <v>16</v>
      </c>
      <c r="C18" s="17" t="s">
        <v>17</v>
      </c>
      <c r="D18" s="4"/>
      <c r="E18" s="51">
        <v>267380</v>
      </c>
      <c r="F18" s="4"/>
      <c r="G18" s="51">
        <v>283886</v>
      </c>
    </row>
    <row r="19" spans="1:7" ht="22.5" customHeight="1">
      <c r="A19" s="8" t="s">
        <v>18</v>
      </c>
      <c r="C19" s="17" t="s">
        <v>19</v>
      </c>
      <c r="D19" s="4"/>
      <c r="E19" s="51">
        <v>826117</v>
      </c>
      <c r="F19" s="4"/>
      <c r="G19" s="51">
        <v>1346361</v>
      </c>
    </row>
    <row r="20" spans="1:7" ht="22.5" customHeight="1">
      <c r="A20" s="8" t="s">
        <v>20</v>
      </c>
      <c r="C20" s="17" t="s">
        <v>21</v>
      </c>
      <c r="D20" s="4"/>
      <c r="E20" s="51">
        <v>41144</v>
      </c>
      <c r="F20" s="4"/>
      <c r="G20" s="51">
        <v>85208</v>
      </c>
    </row>
    <row r="21" spans="1:7" ht="22.5" customHeight="1">
      <c r="A21" s="4" t="s">
        <v>22</v>
      </c>
      <c r="C21" s="17"/>
      <c r="D21" s="4"/>
      <c r="E21" s="51">
        <v>1437788</v>
      </c>
      <c r="F21" s="4"/>
      <c r="G21" s="51">
        <v>1142166</v>
      </c>
    </row>
    <row r="22" spans="1:7" ht="22.5" customHeight="1">
      <c r="A22" s="4" t="s">
        <v>23</v>
      </c>
      <c r="C22" s="17" t="s">
        <v>24</v>
      </c>
      <c r="D22" s="4"/>
      <c r="E22" s="51">
        <v>191100</v>
      </c>
      <c r="F22" s="4"/>
      <c r="G22" s="51">
        <v>191100</v>
      </c>
    </row>
    <row r="23" spans="1:7" ht="22.5" customHeight="1">
      <c r="A23" s="2" t="s">
        <v>25</v>
      </c>
      <c r="C23" s="7"/>
      <c r="D23" s="4"/>
      <c r="E23" s="9">
        <f>SUM(E18:E22)</f>
        <v>2763529</v>
      </c>
      <c r="F23" s="4"/>
      <c r="G23" s="9">
        <f>SUM(G18:G22)</f>
        <v>3048721</v>
      </c>
    </row>
    <row r="24" spans="1:7" ht="22.5" customHeight="1">
      <c r="A24" s="2"/>
      <c r="C24" s="17"/>
      <c r="D24" s="4"/>
      <c r="E24" s="17"/>
      <c r="F24" s="4"/>
      <c r="G24" s="17"/>
    </row>
    <row r="25" spans="1:7" ht="22.5" customHeight="1" thickBot="1">
      <c r="A25" s="2" t="s">
        <v>26</v>
      </c>
      <c r="C25" s="3"/>
      <c r="D25" s="4"/>
      <c r="E25" s="23">
        <f>E15+E23</f>
        <v>7061023</v>
      </c>
      <c r="F25" s="4"/>
      <c r="G25" s="23">
        <f>G15+G23</f>
        <v>4936875</v>
      </c>
    </row>
    <row r="26" spans="1:7" ht="22.5" customHeight="1" thickTop="1">
      <c r="A26" s="2"/>
      <c r="C26" s="3"/>
      <c r="D26" s="4"/>
      <c r="E26" s="3"/>
      <c r="F26" s="4"/>
      <c r="G26" s="8"/>
    </row>
    <row r="27" spans="1:7" ht="22.5" customHeight="1">
      <c r="A27" s="2"/>
      <c r="C27" s="3"/>
      <c r="D27" s="4"/>
      <c r="E27" s="3"/>
      <c r="F27" s="4"/>
      <c r="G27" s="8"/>
    </row>
    <row r="28" spans="1:7" ht="22.5" customHeight="1">
      <c r="A28" s="2"/>
      <c r="C28" s="3"/>
      <c r="D28" s="4"/>
      <c r="E28" s="3"/>
      <c r="F28" s="4"/>
      <c r="G28" s="8"/>
    </row>
    <row r="29" spans="1:7" ht="22.5" customHeight="1">
      <c r="A29" s="2"/>
      <c r="C29" s="3"/>
      <c r="D29" s="4"/>
      <c r="E29" s="3"/>
      <c r="F29" s="4"/>
      <c r="G29" s="8"/>
    </row>
    <row r="30" spans="1:7" ht="22.5" customHeight="1">
      <c r="A30" s="104"/>
      <c r="B30" s="104"/>
      <c r="C30" s="104"/>
      <c r="D30" s="104"/>
      <c r="E30" s="104"/>
      <c r="F30" s="104"/>
      <c r="G30" s="104"/>
    </row>
    <row r="31" spans="1:7" ht="22.5" customHeight="1">
      <c r="A31" s="48"/>
      <c r="B31" s="48"/>
      <c r="C31" s="48"/>
      <c r="D31" s="48"/>
      <c r="E31" s="48"/>
      <c r="F31" s="48"/>
      <c r="G31" s="48"/>
    </row>
    <row r="32" spans="1:7" ht="22.5" customHeight="1">
      <c r="A32" s="105"/>
      <c r="B32" s="105"/>
      <c r="C32" s="105"/>
      <c r="D32" s="105"/>
      <c r="E32" s="105"/>
      <c r="F32" s="105"/>
      <c r="G32" s="105"/>
    </row>
    <row r="33" spans="1:8" ht="22.5" customHeight="1">
      <c r="A33" s="103"/>
      <c r="B33" s="103"/>
      <c r="C33" s="103"/>
      <c r="D33" s="103"/>
      <c r="E33" s="103"/>
      <c r="F33" s="103"/>
      <c r="G33" s="103"/>
    </row>
    <row r="34" spans="1:8" ht="22.5" customHeight="1">
      <c r="A34" s="2" t="s">
        <v>0</v>
      </c>
      <c r="C34" s="3"/>
      <c r="D34" s="4"/>
      <c r="E34" s="3"/>
      <c r="F34" s="4"/>
      <c r="G34" s="8"/>
    </row>
    <row r="35" spans="1:8" ht="22.5" customHeight="1">
      <c r="A35" s="12" t="s">
        <v>101</v>
      </c>
      <c r="C35" s="3"/>
      <c r="D35" s="4"/>
      <c r="E35" s="3"/>
      <c r="F35" s="4"/>
      <c r="G35" s="8"/>
    </row>
    <row r="36" spans="1:8" ht="22.5" customHeight="1">
      <c r="A36" s="2" t="str">
        <f>A3</f>
        <v>ณ วันที่ 31 ธันวาคม 2567</v>
      </c>
      <c r="C36" s="3"/>
      <c r="D36" s="4"/>
      <c r="E36" s="3"/>
      <c r="F36" s="4"/>
      <c r="G36" s="8"/>
    </row>
    <row r="37" spans="1:8" ht="9.9499999999999993" customHeight="1">
      <c r="A37" s="2"/>
      <c r="C37" s="3"/>
      <c r="D37" s="4"/>
      <c r="E37" s="3"/>
      <c r="F37" s="4"/>
      <c r="G37" s="8"/>
    </row>
    <row r="38" spans="1:8" ht="21" customHeight="1">
      <c r="A38" s="13" t="s">
        <v>108</v>
      </c>
      <c r="C38" s="1"/>
      <c r="E38" s="1"/>
      <c r="G38" s="1"/>
      <c r="H38" s="97"/>
    </row>
    <row r="39" spans="1:8" ht="21" customHeight="1">
      <c r="A39" s="13"/>
      <c r="C39" s="1"/>
      <c r="E39" s="106" t="s">
        <v>2</v>
      </c>
      <c r="F39" s="106"/>
      <c r="G39" s="106"/>
      <c r="H39" s="97"/>
    </row>
    <row r="40" spans="1:8" ht="21" customHeight="1">
      <c r="A40" s="13"/>
      <c r="C40" s="49" t="s">
        <v>3</v>
      </c>
      <c r="D40" s="13"/>
      <c r="E40" s="66">
        <f>E7</f>
        <v>2567</v>
      </c>
      <c r="F40" s="16"/>
      <c r="G40" s="66">
        <f>G7</f>
        <v>2566</v>
      </c>
      <c r="H40" s="97"/>
    </row>
    <row r="41" spans="1:8" ht="21" customHeight="1">
      <c r="A41" s="2" t="s">
        <v>27</v>
      </c>
      <c r="C41" s="3"/>
      <c r="D41" s="4"/>
      <c r="E41" s="3"/>
      <c r="F41" s="4"/>
      <c r="G41" s="18"/>
    </row>
    <row r="42" spans="1:8" ht="21" customHeight="1">
      <c r="A42" s="4" t="s">
        <v>28</v>
      </c>
      <c r="C42" s="3"/>
      <c r="D42" s="4"/>
      <c r="E42" s="3"/>
      <c r="F42" s="4"/>
      <c r="G42" s="18"/>
    </row>
    <row r="43" spans="1:8" ht="21" customHeight="1">
      <c r="A43" s="53" t="s">
        <v>11</v>
      </c>
      <c r="B43" s="4" t="s">
        <v>115</v>
      </c>
      <c r="C43" s="3">
        <v>3</v>
      </c>
      <c r="D43" s="4"/>
      <c r="E43" s="65">
        <v>535</v>
      </c>
      <c r="F43" s="4"/>
      <c r="G43" s="65">
        <v>61479</v>
      </c>
    </row>
    <row r="44" spans="1:8" ht="21" customHeight="1">
      <c r="A44" s="53" t="s">
        <v>11</v>
      </c>
      <c r="B44" s="1" t="s">
        <v>29</v>
      </c>
      <c r="C44" s="3"/>
      <c r="D44" s="4"/>
      <c r="E44" s="18">
        <v>225256</v>
      </c>
      <c r="F44" s="4"/>
      <c r="G44" s="18">
        <v>240613</v>
      </c>
    </row>
    <row r="45" spans="1:8" ht="21" customHeight="1">
      <c r="A45" s="4" t="s">
        <v>107</v>
      </c>
      <c r="C45" s="3">
        <v>3</v>
      </c>
      <c r="D45" s="4"/>
      <c r="E45" s="65">
        <v>36312277</v>
      </c>
      <c r="F45" s="4"/>
      <c r="G45" s="65">
        <v>23086281</v>
      </c>
    </row>
    <row r="46" spans="1:8" ht="21" customHeight="1">
      <c r="A46" s="4" t="s">
        <v>97</v>
      </c>
      <c r="C46" s="3">
        <v>3</v>
      </c>
      <c r="D46" s="4"/>
      <c r="E46" s="65">
        <v>682922</v>
      </c>
      <c r="F46" s="4"/>
      <c r="G46" s="65">
        <v>0</v>
      </c>
    </row>
    <row r="47" spans="1:8" ht="21" customHeight="1">
      <c r="A47" s="4" t="s">
        <v>30</v>
      </c>
      <c r="C47" s="17" t="s">
        <v>19</v>
      </c>
      <c r="D47" s="4"/>
      <c r="E47" s="65">
        <v>534290</v>
      </c>
      <c r="F47" s="4"/>
      <c r="G47" s="65">
        <v>501716</v>
      </c>
    </row>
    <row r="48" spans="1:8" ht="21" customHeight="1">
      <c r="A48" s="4" t="s">
        <v>31</v>
      </c>
      <c r="C48" s="21"/>
      <c r="D48" s="4"/>
      <c r="E48" s="18">
        <v>1400000</v>
      </c>
      <c r="F48" s="4"/>
      <c r="G48" s="18">
        <v>1305075</v>
      </c>
    </row>
    <row r="49" spans="1:7" ht="21" customHeight="1">
      <c r="A49" s="4" t="s">
        <v>32</v>
      </c>
      <c r="C49" s="21"/>
      <c r="D49" s="4"/>
      <c r="E49" s="18">
        <v>615373</v>
      </c>
      <c r="F49" s="4"/>
      <c r="G49" s="18">
        <v>415110</v>
      </c>
    </row>
    <row r="50" spans="1:7" ht="21" customHeight="1">
      <c r="A50" s="2" t="s">
        <v>33</v>
      </c>
      <c r="C50" s="7"/>
      <c r="D50" s="4"/>
      <c r="E50" s="9">
        <f>SUM(E43:E49)</f>
        <v>39770653</v>
      </c>
      <c r="F50" s="4"/>
      <c r="G50" s="9">
        <f>SUM(G43:G49)</f>
        <v>25610274</v>
      </c>
    </row>
    <row r="51" spans="1:7" ht="11.85" customHeight="1">
      <c r="A51" s="2"/>
      <c r="C51" s="7"/>
      <c r="D51" s="4"/>
      <c r="E51" s="7"/>
      <c r="F51" s="4"/>
      <c r="G51" s="8"/>
    </row>
    <row r="52" spans="1:7" ht="21" customHeight="1">
      <c r="A52" s="2" t="s">
        <v>34</v>
      </c>
      <c r="C52" s="7"/>
      <c r="D52" s="4"/>
      <c r="E52" s="7"/>
      <c r="F52" s="4"/>
      <c r="G52" s="8"/>
    </row>
    <row r="53" spans="1:7" ht="21" customHeight="1">
      <c r="A53" s="4" t="s">
        <v>114</v>
      </c>
      <c r="C53" s="7" t="s">
        <v>9</v>
      </c>
      <c r="D53" s="4"/>
      <c r="E53" s="18">
        <v>15645012</v>
      </c>
      <c r="F53" s="4"/>
      <c r="G53" s="18">
        <v>29942691</v>
      </c>
    </row>
    <row r="54" spans="1:7" ht="21" customHeight="1">
      <c r="A54" s="4" t="s">
        <v>35</v>
      </c>
      <c r="C54" s="17" t="s">
        <v>19</v>
      </c>
      <c r="D54" s="4"/>
      <c r="E54" s="18">
        <v>348411</v>
      </c>
      <c r="F54" s="4"/>
      <c r="G54" s="18">
        <v>881688</v>
      </c>
    </row>
    <row r="55" spans="1:7" ht="21" customHeight="1">
      <c r="A55" s="4" t="s">
        <v>36</v>
      </c>
      <c r="C55" s="7" t="s">
        <v>37</v>
      </c>
      <c r="D55" s="4"/>
      <c r="E55" s="18">
        <v>3159383</v>
      </c>
      <c r="F55" s="4"/>
      <c r="G55" s="18">
        <v>2570188</v>
      </c>
    </row>
    <row r="56" spans="1:7" ht="21" customHeight="1">
      <c r="A56" s="2" t="s">
        <v>38</v>
      </c>
      <c r="C56" s="7"/>
      <c r="D56" s="4"/>
      <c r="E56" s="71">
        <f>SUM(E53:E55)</f>
        <v>19152806</v>
      </c>
      <c r="F56" s="4"/>
      <c r="G56" s="71">
        <f>SUM(G53:G55)</f>
        <v>33394567</v>
      </c>
    </row>
    <row r="57" spans="1:7" ht="11.85" customHeight="1">
      <c r="A57" s="4"/>
      <c r="C57" s="7"/>
      <c r="D57" s="4"/>
      <c r="E57" s="18"/>
      <c r="F57" s="4"/>
      <c r="G57" s="50"/>
    </row>
    <row r="58" spans="1:7" ht="21" customHeight="1">
      <c r="A58" s="2" t="s">
        <v>39</v>
      </c>
      <c r="C58" s="7"/>
      <c r="D58" s="4"/>
      <c r="E58" s="54">
        <f>E50+E56</f>
        <v>58923459</v>
      </c>
      <c r="F58" s="4"/>
      <c r="G58" s="54">
        <f>G50+G56</f>
        <v>59004841</v>
      </c>
    </row>
    <row r="59" spans="1:7" ht="11.85" customHeight="1">
      <c r="A59" s="2"/>
      <c r="C59" s="7"/>
      <c r="D59" s="4"/>
      <c r="E59" s="7"/>
      <c r="F59" s="4"/>
      <c r="G59" s="8"/>
    </row>
    <row r="60" spans="1:7" ht="21" customHeight="1">
      <c r="A60" s="2" t="s">
        <v>109</v>
      </c>
      <c r="C60" s="3"/>
      <c r="D60" s="4"/>
      <c r="E60" s="3"/>
      <c r="F60" s="4"/>
      <c r="G60" s="8"/>
    </row>
    <row r="61" spans="1:7" ht="21" customHeight="1">
      <c r="A61" s="4" t="s">
        <v>40</v>
      </c>
      <c r="C61" s="3"/>
      <c r="D61" s="4"/>
      <c r="E61" s="3"/>
      <c r="F61" s="4"/>
      <c r="G61" s="8"/>
    </row>
    <row r="62" spans="1:7" ht="21" customHeight="1" thickBot="1">
      <c r="A62" s="6" t="s">
        <v>41</v>
      </c>
      <c r="B62" s="1" t="s">
        <v>42</v>
      </c>
      <c r="C62" s="3"/>
      <c r="D62" s="4"/>
      <c r="E62" s="23">
        <v>2000000</v>
      </c>
      <c r="F62" s="4"/>
      <c r="G62" s="23">
        <v>2000000</v>
      </c>
    </row>
    <row r="63" spans="1:7" ht="11.25" customHeight="1" thickTop="1">
      <c r="A63" s="6"/>
      <c r="C63" s="3"/>
      <c r="D63" s="4"/>
      <c r="E63" s="3"/>
      <c r="F63" s="4"/>
      <c r="G63" s="8"/>
    </row>
    <row r="64" spans="1:7" ht="21" customHeight="1">
      <c r="A64" s="6" t="s">
        <v>41</v>
      </c>
      <c r="B64" s="1" t="s">
        <v>43</v>
      </c>
      <c r="C64" s="22"/>
      <c r="D64" s="4"/>
      <c r="E64" s="8">
        <f>SE!D18</f>
        <v>2000000</v>
      </c>
      <c r="F64" s="4"/>
      <c r="G64" s="8">
        <v>2000000</v>
      </c>
    </row>
    <row r="65" spans="1:16" ht="21" customHeight="1">
      <c r="A65" s="4" t="s">
        <v>44</v>
      </c>
      <c r="B65" s="4"/>
      <c r="C65" s="3"/>
      <c r="D65" s="4"/>
      <c r="E65" s="73">
        <f>SE!F18</f>
        <v>-53862436</v>
      </c>
      <c r="F65" s="73"/>
      <c r="G65" s="73">
        <f>SE!F14</f>
        <v>-56067966</v>
      </c>
    </row>
    <row r="66" spans="1:16" ht="21" customHeight="1">
      <c r="A66" s="2" t="s">
        <v>45</v>
      </c>
      <c r="C66" s="3"/>
      <c r="D66" s="4"/>
      <c r="E66" s="95">
        <f>SUM(E64:E65)</f>
        <v>-51862436</v>
      </c>
      <c r="F66" s="73"/>
      <c r="G66" s="95">
        <f>SUM(G64:G65)</f>
        <v>-54067966</v>
      </c>
      <c r="J66" s="45"/>
    </row>
    <row r="67" spans="1:16" ht="11.85" customHeight="1">
      <c r="A67" s="4"/>
      <c r="C67" s="1"/>
      <c r="D67" s="4"/>
      <c r="E67" s="1"/>
      <c r="F67" s="4"/>
      <c r="G67" s="24"/>
    </row>
    <row r="68" spans="1:16" ht="21" customHeight="1" thickBot="1">
      <c r="A68" s="2" t="s">
        <v>110</v>
      </c>
      <c r="C68" s="3"/>
      <c r="D68" s="4"/>
      <c r="E68" s="26">
        <f>E58+E66</f>
        <v>7061023</v>
      </c>
      <c r="F68" s="4"/>
      <c r="G68" s="26">
        <f>G66+G58</f>
        <v>4936875</v>
      </c>
      <c r="J68" s="60">
        <f>E68-E25</f>
        <v>0</v>
      </c>
      <c r="K68" s="60">
        <f>G68-G25</f>
        <v>0</v>
      </c>
    </row>
    <row r="69" spans="1:16" ht="14.1" customHeight="1" thickTop="1">
      <c r="A69" s="2"/>
      <c r="C69" s="3"/>
      <c r="D69" s="4"/>
      <c r="E69" s="3"/>
      <c r="F69" s="4"/>
      <c r="G69" s="25"/>
      <c r="H69" s="60"/>
    </row>
    <row r="70" spans="1:16" ht="21.6" customHeight="1">
      <c r="A70" s="104"/>
      <c r="B70" s="104"/>
      <c r="C70" s="104"/>
      <c r="D70" s="104"/>
      <c r="E70" s="104"/>
      <c r="F70" s="104"/>
      <c r="G70" s="104"/>
      <c r="I70" s="19"/>
      <c r="J70" s="19"/>
      <c r="K70" s="19"/>
      <c r="L70" s="19"/>
      <c r="M70" s="19"/>
      <c r="N70" s="19"/>
      <c r="O70" s="19"/>
      <c r="P70" s="19"/>
    </row>
    <row r="71" spans="1:16" ht="21.6" customHeight="1">
      <c r="A71" s="48"/>
      <c r="B71" s="48"/>
      <c r="C71" s="48"/>
      <c r="D71" s="48"/>
      <c r="E71" s="48"/>
      <c r="F71" s="48"/>
      <c r="G71" s="48"/>
      <c r="I71" s="19"/>
      <c r="J71" s="19"/>
      <c r="K71" s="19"/>
      <c r="L71" s="19"/>
      <c r="M71" s="19"/>
      <c r="N71" s="19"/>
      <c r="O71" s="19"/>
      <c r="P71" s="19"/>
    </row>
    <row r="72" spans="1:16" ht="21.6" customHeight="1">
      <c r="A72" s="105"/>
      <c r="B72" s="105"/>
      <c r="C72" s="105"/>
      <c r="D72" s="105"/>
      <c r="E72" s="105"/>
      <c r="F72" s="105"/>
      <c r="G72" s="105"/>
      <c r="I72" s="19"/>
      <c r="J72" s="19"/>
      <c r="K72" s="19"/>
      <c r="L72" s="19"/>
      <c r="M72" s="19"/>
      <c r="N72" s="19"/>
      <c r="O72" s="19"/>
      <c r="P72" s="19"/>
    </row>
    <row r="73" spans="1:16" ht="21.6" customHeight="1">
      <c r="A73" s="103"/>
      <c r="B73" s="103"/>
      <c r="C73" s="103"/>
      <c r="D73" s="103"/>
      <c r="E73" s="103"/>
      <c r="F73" s="103"/>
      <c r="G73" s="103"/>
      <c r="H73" s="99"/>
      <c r="I73" s="19"/>
      <c r="J73" s="19"/>
      <c r="K73" s="19"/>
      <c r="L73" s="19"/>
      <c r="M73" s="19"/>
      <c r="N73" s="19"/>
      <c r="O73" s="19"/>
      <c r="P73" s="19"/>
    </row>
  </sheetData>
  <mergeCells count="8">
    <mergeCell ref="A73:G73"/>
    <mergeCell ref="A70:G70"/>
    <mergeCell ref="A72:G72"/>
    <mergeCell ref="E6:G6"/>
    <mergeCell ref="E39:G39"/>
    <mergeCell ref="A30:G30"/>
    <mergeCell ref="A32:G32"/>
    <mergeCell ref="A33:G33"/>
  </mergeCells>
  <phoneticPr fontId="3" type="noConversion"/>
  <pageMargins left="0.9" right="0.57999999999999996" top="0.8" bottom="0.4" header="0.4" footer="0.3"/>
  <pageSetup paperSize="9" scale="99" firstPageNumber="4" orientation="portrait" useFirstPageNumber="1" r:id="rId1"/>
  <headerFooter>
    <oddFooter>&amp;L&amp;"Angsana New,Regular"&amp;13หมายเหตุประกอบงบการเงินเป็นส่วนหนึ่งของงบการเงินนี้&amp;R&amp;"Angsana New,Regular"&amp;13&amp;P</oddFooter>
  </headerFooter>
  <rowBreaks count="1" manualBreakCount="1">
    <brk id="3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71"/>
  <sheetViews>
    <sheetView view="pageBreakPreview" topLeftCell="A33" zoomScale="120" zoomScaleNormal="140" zoomScaleSheetLayoutView="120" workbookViewId="0">
      <selection activeCell="B54" sqref="B54"/>
    </sheetView>
  </sheetViews>
  <sheetFormatPr defaultColWidth="9.140625" defaultRowHeight="22.5" customHeight="1"/>
  <cols>
    <col min="1" max="1" width="2.7109375" style="1" customWidth="1"/>
    <col min="2" max="2" width="43.140625" style="1" customWidth="1"/>
    <col min="3" max="3" width="9.140625" style="27" customWidth="1"/>
    <col min="4" max="4" width="1.7109375" style="1" customWidth="1"/>
    <col min="5" max="5" width="16.42578125" style="27" customWidth="1"/>
    <col min="6" max="6" width="1.7109375" style="1" customWidth="1"/>
    <col min="7" max="7" width="16.42578125" style="20" customWidth="1"/>
    <col min="8" max="8" width="2.42578125" style="1" customWidth="1"/>
    <col min="9" max="9" width="12.140625" style="1" bestFit="1" customWidth="1"/>
    <col min="10" max="16384" width="9.140625" style="1"/>
  </cols>
  <sheetData>
    <row r="1" spans="1:7" s="12" customFormat="1" ht="22.5" customHeight="1">
      <c r="A1" s="2" t="s">
        <v>0</v>
      </c>
      <c r="B1" s="13"/>
      <c r="C1" s="13"/>
      <c r="D1" s="13"/>
      <c r="E1" s="13"/>
      <c r="F1" s="13"/>
      <c r="G1" s="13"/>
    </row>
    <row r="2" spans="1:7" ht="22.5" customHeight="1">
      <c r="A2" s="13" t="s">
        <v>46</v>
      </c>
      <c r="B2" s="13"/>
      <c r="C2" s="13"/>
      <c r="D2" s="13"/>
      <c r="E2" s="13"/>
      <c r="F2" s="13"/>
      <c r="G2" s="13"/>
    </row>
    <row r="3" spans="1:7" ht="22.5" customHeight="1">
      <c r="A3" s="13" t="s">
        <v>96</v>
      </c>
      <c r="B3" s="13"/>
      <c r="C3" s="13"/>
      <c r="D3" s="13"/>
      <c r="E3" s="13"/>
      <c r="F3" s="13"/>
      <c r="G3" s="13"/>
    </row>
    <row r="4" spans="1:7" ht="10.5" customHeight="1">
      <c r="A4" s="13"/>
      <c r="B4" s="13"/>
      <c r="C4" s="13"/>
      <c r="D4" s="13"/>
      <c r="E4" s="13"/>
      <c r="F4" s="13"/>
      <c r="G4" s="13"/>
    </row>
    <row r="5" spans="1:7" ht="18.75">
      <c r="B5" s="13"/>
      <c r="C5" s="15"/>
      <c r="D5" s="13"/>
      <c r="E5" s="106" t="s">
        <v>2</v>
      </c>
      <c r="F5" s="106"/>
      <c r="G5" s="106"/>
    </row>
    <row r="6" spans="1:7" ht="22.5" customHeight="1">
      <c r="B6" s="13"/>
      <c r="C6" s="49" t="s">
        <v>3</v>
      </c>
      <c r="D6" s="13"/>
      <c r="E6" s="68">
        <v>2567</v>
      </c>
      <c r="F6" s="69"/>
      <c r="G6" s="68">
        <v>2566</v>
      </c>
    </row>
    <row r="7" spans="1:7" ht="22.5" customHeight="1">
      <c r="A7" s="12" t="s">
        <v>48</v>
      </c>
      <c r="B7" s="13"/>
      <c r="C7" s="15"/>
      <c r="D7" s="13"/>
      <c r="E7" s="57"/>
      <c r="F7" s="16"/>
      <c r="G7" s="47"/>
    </row>
    <row r="8" spans="1:7" ht="22.5" customHeight="1">
      <c r="A8" s="1" t="s">
        <v>49</v>
      </c>
      <c r="B8" s="13"/>
      <c r="C8" s="3"/>
      <c r="D8" s="13"/>
      <c r="E8" s="70">
        <v>12822127</v>
      </c>
      <c r="F8" s="75"/>
      <c r="G8" s="70">
        <v>6586219</v>
      </c>
    </row>
    <row r="9" spans="1:7" ht="22.5" customHeight="1">
      <c r="A9" s="1" t="s">
        <v>50</v>
      </c>
      <c r="B9" s="13"/>
      <c r="C9" s="3">
        <v>3</v>
      </c>
      <c r="D9" s="13"/>
      <c r="E9" s="76">
        <v>6036000</v>
      </c>
      <c r="F9" s="75"/>
      <c r="G9" s="76">
        <v>3600000</v>
      </c>
    </row>
    <row r="10" spans="1:7" ht="22.5" customHeight="1">
      <c r="A10" s="1" t="s">
        <v>51</v>
      </c>
      <c r="B10" s="13"/>
      <c r="C10" s="3"/>
      <c r="D10" s="13"/>
      <c r="E10" s="76">
        <v>0</v>
      </c>
      <c r="F10" s="75"/>
      <c r="G10" s="76">
        <v>241132</v>
      </c>
    </row>
    <row r="11" spans="1:7" ht="22.5" customHeight="1">
      <c r="A11" s="1" t="s">
        <v>52</v>
      </c>
      <c r="B11" s="13"/>
      <c r="C11" s="3">
        <v>3</v>
      </c>
      <c r="D11" s="13"/>
      <c r="E11" s="70">
        <v>572664</v>
      </c>
      <c r="F11" s="77"/>
      <c r="G11" s="76">
        <v>476720</v>
      </c>
    </row>
    <row r="12" spans="1:7" ht="22.5" customHeight="1">
      <c r="A12" s="12" t="s">
        <v>53</v>
      </c>
      <c r="B12" s="13"/>
      <c r="C12" s="15"/>
      <c r="D12" s="13"/>
      <c r="E12" s="78">
        <f>SUM(E8:E11)</f>
        <v>19430791</v>
      </c>
      <c r="F12" s="77"/>
      <c r="G12" s="78">
        <f>SUM(G8:G11)</f>
        <v>10904071</v>
      </c>
    </row>
    <row r="13" spans="1:7" ht="9.9499999999999993" customHeight="1">
      <c r="B13" s="13"/>
      <c r="C13" s="15"/>
      <c r="D13" s="13"/>
      <c r="E13" s="70"/>
      <c r="F13" s="77"/>
      <c r="G13" s="79"/>
    </row>
    <row r="14" spans="1:7" ht="22.5" customHeight="1">
      <c r="A14" s="12" t="s">
        <v>54</v>
      </c>
      <c r="B14" s="13"/>
      <c r="C14" s="15"/>
      <c r="D14" s="13"/>
      <c r="E14" s="70"/>
      <c r="F14" s="77"/>
      <c r="G14" s="79"/>
    </row>
    <row r="15" spans="1:7" ht="22.5" customHeight="1">
      <c r="A15" s="1" t="s">
        <v>55</v>
      </c>
      <c r="B15" s="13"/>
      <c r="C15" s="15"/>
      <c r="D15" s="13"/>
      <c r="E15" s="70">
        <v>10943681</v>
      </c>
      <c r="F15" s="77"/>
      <c r="G15" s="70">
        <v>9469056</v>
      </c>
    </row>
    <row r="16" spans="1:7" ht="22.5" customHeight="1">
      <c r="A16" s="4" t="s">
        <v>56</v>
      </c>
      <c r="C16" s="15"/>
      <c r="D16" s="6"/>
      <c r="E16" s="70">
        <v>297178</v>
      </c>
      <c r="F16" s="80"/>
      <c r="G16" s="70">
        <v>287054</v>
      </c>
    </row>
    <row r="17" spans="1:7" ht="22.5" customHeight="1">
      <c r="A17" s="4" t="s">
        <v>57</v>
      </c>
      <c r="C17" s="3">
        <v>9</v>
      </c>
      <c r="D17" s="6"/>
      <c r="E17" s="70">
        <f>256160-100000</f>
        <v>156160</v>
      </c>
      <c r="F17" s="80"/>
      <c r="G17" s="70">
        <v>249683</v>
      </c>
    </row>
    <row r="18" spans="1:7" ht="22.5" customHeight="1">
      <c r="A18" s="4" t="s">
        <v>58</v>
      </c>
      <c r="C18" s="15"/>
      <c r="D18" s="6"/>
      <c r="E18" s="70">
        <v>714173</v>
      </c>
      <c r="F18" s="80"/>
      <c r="G18" s="70">
        <v>887147</v>
      </c>
    </row>
    <row r="19" spans="1:7" ht="22.5" customHeight="1">
      <c r="A19" s="4" t="s">
        <v>59</v>
      </c>
      <c r="C19" s="15"/>
      <c r="D19" s="6"/>
      <c r="E19" s="70">
        <v>402955</v>
      </c>
      <c r="F19" s="80"/>
      <c r="G19" s="70">
        <v>392475</v>
      </c>
    </row>
    <row r="20" spans="1:7" ht="22.5" customHeight="1">
      <c r="A20" s="1" t="s">
        <v>60</v>
      </c>
      <c r="B20" s="13"/>
      <c r="C20" s="3"/>
      <c r="D20" s="13"/>
      <c r="E20" s="70">
        <v>355287</v>
      </c>
      <c r="F20" s="77"/>
      <c r="G20" s="70">
        <v>0</v>
      </c>
    </row>
    <row r="21" spans="1:7" ht="22.5" customHeight="1">
      <c r="A21" s="4" t="s">
        <v>61</v>
      </c>
      <c r="C21" s="1"/>
      <c r="D21" s="6"/>
      <c r="E21" s="82">
        <v>2691125</v>
      </c>
      <c r="F21" s="80"/>
      <c r="G21" s="82">
        <v>2612924</v>
      </c>
    </row>
    <row r="22" spans="1:7" ht="22.5" customHeight="1">
      <c r="A22" s="12" t="s">
        <v>62</v>
      </c>
      <c r="B22" s="2"/>
      <c r="C22" s="7"/>
      <c r="D22" s="6"/>
      <c r="E22" s="78">
        <f>SUM(E15:E21)</f>
        <v>15560559</v>
      </c>
      <c r="F22" s="80"/>
      <c r="G22" s="78">
        <f>SUM(G15:G21)</f>
        <v>13898339</v>
      </c>
    </row>
    <row r="23" spans="1:7" ht="9.9499999999999993" customHeight="1">
      <c r="B23" s="2"/>
      <c r="C23" s="7"/>
      <c r="D23" s="6"/>
      <c r="E23" s="83"/>
      <c r="F23" s="80"/>
      <c r="G23" s="80"/>
    </row>
    <row r="24" spans="1:7" ht="22.5" customHeight="1">
      <c r="A24" s="12" t="s">
        <v>106</v>
      </c>
      <c r="B24" s="2"/>
      <c r="C24" s="7"/>
      <c r="D24" s="6"/>
      <c r="E24" s="76">
        <f>E12-E22</f>
        <v>3870232</v>
      </c>
      <c r="F24" s="76"/>
      <c r="G24" s="76">
        <f>G12-G22</f>
        <v>-2994268</v>
      </c>
    </row>
    <row r="25" spans="1:7" ht="9.9499999999999993" customHeight="1">
      <c r="B25" s="2"/>
      <c r="C25" s="7"/>
      <c r="D25" s="6"/>
      <c r="E25" s="83"/>
      <c r="F25" s="80"/>
      <c r="G25" s="80"/>
    </row>
    <row r="26" spans="1:7" ht="22.5" customHeight="1">
      <c r="A26" s="4" t="s">
        <v>63</v>
      </c>
      <c r="C26" s="3">
        <v>3</v>
      </c>
      <c r="D26" s="6"/>
      <c r="E26" s="84">
        <v>-1231667</v>
      </c>
      <c r="F26" s="80"/>
      <c r="G26" s="84">
        <v>-1443152</v>
      </c>
    </row>
    <row r="27" spans="1:7" ht="9.9499999999999993" customHeight="1">
      <c r="B27" s="2"/>
      <c r="C27" s="7"/>
      <c r="D27" s="6"/>
      <c r="E27" s="83"/>
      <c r="F27" s="80"/>
      <c r="G27" s="80"/>
    </row>
    <row r="28" spans="1:7" ht="22.5" customHeight="1">
      <c r="A28" s="2" t="s">
        <v>99</v>
      </c>
      <c r="C28" s="3"/>
      <c r="D28" s="4"/>
      <c r="E28" s="80">
        <f>SUM(E24:E26)</f>
        <v>2638565</v>
      </c>
      <c r="F28" s="73"/>
      <c r="G28" s="80">
        <f>SUM(G24:G26)</f>
        <v>-4437420</v>
      </c>
    </row>
    <row r="29" spans="1:7" ht="9.9499999999999993" customHeight="1">
      <c r="A29" s="2"/>
      <c r="C29" s="3"/>
      <c r="D29" s="4"/>
      <c r="E29" s="86"/>
      <c r="F29" s="73"/>
      <c r="G29" s="80"/>
    </row>
    <row r="30" spans="1:7" ht="22.5" customHeight="1">
      <c r="A30" s="100" t="s">
        <v>118</v>
      </c>
      <c r="C30" s="3"/>
      <c r="D30" s="4"/>
      <c r="E30" s="86"/>
      <c r="F30" s="73"/>
      <c r="G30" s="80"/>
    </row>
    <row r="31" spans="1:7" ht="22.5" customHeight="1">
      <c r="A31" s="100" t="s">
        <v>117</v>
      </c>
      <c r="C31" s="3"/>
      <c r="D31" s="4"/>
      <c r="E31" s="86"/>
      <c r="F31" s="73"/>
      <c r="G31" s="80"/>
    </row>
    <row r="32" spans="1:7" ht="22.5" customHeight="1">
      <c r="A32" s="101" t="s">
        <v>119</v>
      </c>
      <c r="C32" s="3">
        <v>9</v>
      </c>
      <c r="D32" s="4"/>
      <c r="E32" s="102">
        <v>-433035</v>
      </c>
      <c r="F32" s="73"/>
      <c r="G32" s="90">
        <v>0</v>
      </c>
    </row>
    <row r="33" spans="1:15" ht="9.9499999999999993" customHeight="1">
      <c r="A33" s="2"/>
      <c r="C33" s="3"/>
      <c r="D33" s="4"/>
      <c r="E33" s="86"/>
      <c r="F33" s="73"/>
      <c r="G33" s="80"/>
    </row>
    <row r="34" spans="1:15" ht="22.5" customHeight="1" thickBot="1">
      <c r="A34" s="2" t="s">
        <v>102</v>
      </c>
      <c r="C34" s="3"/>
      <c r="D34" s="4"/>
      <c r="E34" s="85">
        <f>E28+E32</f>
        <v>2205530</v>
      </c>
      <c r="F34" s="73"/>
      <c r="G34" s="85">
        <f>G28+G32</f>
        <v>-4437420</v>
      </c>
    </row>
    <row r="35" spans="1:15" ht="9.9499999999999993" customHeight="1" thickTop="1">
      <c r="A35" s="2"/>
      <c r="C35" s="3"/>
      <c r="D35" s="4"/>
      <c r="E35" s="80"/>
      <c r="F35" s="73"/>
      <c r="G35" s="80"/>
    </row>
    <row r="36" spans="1:15" ht="22.5" customHeight="1" thickBot="1">
      <c r="A36" s="2" t="s">
        <v>103</v>
      </c>
      <c r="C36" s="3"/>
      <c r="D36" s="4"/>
      <c r="E36" s="85">
        <f>E28/E38</f>
        <v>131.92824999999999</v>
      </c>
      <c r="F36" s="73"/>
      <c r="G36" s="85">
        <f>G28/G38</f>
        <v>-221.87100000000001</v>
      </c>
    </row>
    <row r="37" spans="1:15" ht="9.9499999999999993" customHeight="1" thickTop="1">
      <c r="C37" s="3"/>
      <c r="D37" s="4"/>
      <c r="E37" s="80"/>
      <c r="F37" s="73"/>
      <c r="G37" s="80"/>
    </row>
    <row r="38" spans="1:15" ht="22.5" customHeight="1" thickBot="1">
      <c r="A38" s="2" t="s">
        <v>64</v>
      </c>
      <c r="C38" s="3"/>
      <c r="D38" s="4"/>
      <c r="E38" s="85">
        <v>20000</v>
      </c>
      <c r="F38" s="73"/>
      <c r="G38" s="85">
        <v>20000</v>
      </c>
    </row>
    <row r="39" spans="1:15" ht="22.5" customHeight="1" thickTop="1">
      <c r="A39" s="2"/>
      <c r="C39" s="3"/>
      <c r="D39" s="4"/>
      <c r="E39" s="46"/>
      <c r="F39" s="4"/>
      <c r="G39" s="46"/>
    </row>
    <row r="40" spans="1:15" ht="22.5" customHeight="1">
      <c r="A40" s="104"/>
      <c r="B40" s="104"/>
      <c r="C40" s="104"/>
      <c r="D40" s="104"/>
      <c r="E40" s="104"/>
      <c r="F40" s="104"/>
      <c r="G40" s="104"/>
    </row>
    <row r="41" spans="1:15" ht="22.5" customHeight="1">
      <c r="A41" s="48"/>
      <c r="B41" s="48"/>
      <c r="C41" s="48"/>
      <c r="D41" s="48"/>
      <c r="E41" s="48"/>
      <c r="F41" s="48"/>
      <c r="G41" s="48"/>
      <c r="H41" s="19"/>
      <c r="I41" s="19"/>
      <c r="J41" s="19"/>
      <c r="K41" s="19"/>
      <c r="L41" s="19"/>
      <c r="M41" s="19"/>
      <c r="N41" s="19"/>
      <c r="O41" s="19"/>
    </row>
    <row r="42" spans="1:15" ht="21.95" customHeight="1">
      <c r="A42" s="105"/>
      <c r="B42" s="105"/>
      <c r="C42" s="105"/>
      <c r="D42" s="105"/>
      <c r="E42" s="105"/>
      <c r="F42" s="105"/>
      <c r="G42" s="105"/>
      <c r="H42" s="19"/>
      <c r="I42" s="19"/>
      <c r="J42" s="19"/>
      <c r="K42" s="19"/>
      <c r="L42" s="19"/>
      <c r="M42" s="19"/>
      <c r="N42" s="19"/>
      <c r="O42" s="19"/>
    </row>
    <row r="43" spans="1:15" ht="22.5" customHeight="1">
      <c r="A43" s="103"/>
      <c r="B43" s="103"/>
      <c r="C43" s="103"/>
      <c r="D43" s="103"/>
      <c r="E43" s="103"/>
      <c r="F43" s="103"/>
      <c r="G43" s="103"/>
    </row>
    <row r="52" spans="7:7" ht="22.5" customHeight="1">
      <c r="G52" s="61"/>
    </row>
    <row r="71" spans="10:10" ht="22.5" customHeight="1">
      <c r="J71" s="1">
        <f>G71-G24</f>
        <v>2994268</v>
      </c>
    </row>
  </sheetData>
  <mergeCells count="4">
    <mergeCell ref="E5:G5"/>
    <mergeCell ref="A40:G40"/>
    <mergeCell ref="A42:G42"/>
    <mergeCell ref="A43:G43"/>
  </mergeCells>
  <pageMargins left="0.9" right="0.57999999999999996" top="0.8" bottom="0.4" header="0.4" footer="0.3"/>
  <pageSetup paperSize="9" firstPageNumber="6" orientation="portrait" useFirstPageNumber="1" r:id="rId1"/>
  <headerFooter>
    <oddFooter>&amp;L&amp;"Angsana New,Regular"&amp;13หมายเหตุประกอบงบการเงินเป็นส่วนหนึ่งของงบการเงินนี้&amp;R&amp;"Angsana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4"/>
  <sheetViews>
    <sheetView view="pageBreakPreview" zoomScale="110" zoomScaleNormal="140" zoomScaleSheetLayoutView="110" workbookViewId="0"/>
  </sheetViews>
  <sheetFormatPr defaultColWidth="9.140625" defaultRowHeight="18" customHeight="1"/>
  <cols>
    <col min="1" max="1" width="40.42578125" style="33" customWidth="1"/>
    <col min="2" max="2" width="9" style="33" customWidth="1"/>
    <col min="3" max="3" width="1.85546875" style="33" customWidth="1"/>
    <col min="4" max="4" width="14.42578125" style="36" customWidth="1"/>
    <col min="5" max="5" width="1" style="36" customWidth="1"/>
    <col min="6" max="6" width="14.140625" style="36" customWidth="1"/>
    <col min="7" max="7" width="1" style="36" customWidth="1"/>
    <col min="8" max="8" width="15.140625" style="36" customWidth="1"/>
    <col min="9" max="16384" width="9.140625" style="33"/>
  </cols>
  <sheetData>
    <row r="1" spans="1:9" ht="22.5" customHeight="1">
      <c r="A1" s="2" t="s">
        <v>0</v>
      </c>
      <c r="B1" s="28"/>
      <c r="C1" s="29"/>
      <c r="D1" s="30"/>
      <c r="E1" s="30"/>
      <c r="F1" s="30"/>
      <c r="G1" s="31"/>
      <c r="H1" s="32"/>
    </row>
    <row r="2" spans="1:9" ht="22.5" customHeight="1">
      <c r="A2" s="13" t="s">
        <v>111</v>
      </c>
      <c r="B2" s="28"/>
      <c r="C2" s="29"/>
      <c r="D2" s="34"/>
      <c r="E2" s="34"/>
      <c r="F2" s="34"/>
      <c r="G2" s="31"/>
      <c r="H2" s="32"/>
    </row>
    <row r="3" spans="1:9" s="62" customFormat="1" ht="22.5" customHeight="1">
      <c r="A3" s="13" t="str">
        <f>PL!A3</f>
        <v>สำหรับปีสิ้นสุดวันที่ 31 ธันวาคม 2567</v>
      </c>
      <c r="D3" s="36"/>
      <c r="E3" s="36"/>
      <c r="F3" s="36"/>
      <c r="G3" s="36"/>
      <c r="H3" s="36"/>
    </row>
    <row r="4" spans="1:9" s="62" customFormat="1" ht="22.5" customHeight="1">
      <c r="A4" s="13"/>
      <c r="D4" s="36"/>
      <c r="E4" s="36"/>
      <c r="F4" s="36"/>
      <c r="G4" s="36"/>
      <c r="H4" s="36"/>
    </row>
    <row r="5" spans="1:9" ht="22.5" customHeight="1">
      <c r="A5" s="29"/>
      <c r="B5" s="29"/>
      <c r="D5" s="107" t="s">
        <v>65</v>
      </c>
      <c r="E5" s="107"/>
      <c r="F5" s="107"/>
      <c r="G5" s="107"/>
      <c r="H5" s="107"/>
    </row>
    <row r="6" spans="1:9" ht="22.5" customHeight="1">
      <c r="A6" s="29"/>
      <c r="B6" s="29"/>
      <c r="D6" s="35" t="s">
        <v>40</v>
      </c>
      <c r="E6" s="35"/>
      <c r="G6" s="41"/>
      <c r="H6" s="31"/>
    </row>
    <row r="7" spans="1:9" ht="22.5" customHeight="1">
      <c r="A7" s="29"/>
      <c r="B7" s="29"/>
      <c r="D7" s="31" t="s">
        <v>66</v>
      </c>
      <c r="E7" s="31"/>
      <c r="F7" s="35"/>
      <c r="G7" s="35"/>
      <c r="H7" s="35"/>
    </row>
    <row r="8" spans="1:9" ht="22.5" customHeight="1">
      <c r="A8" s="29"/>
      <c r="B8" s="3"/>
      <c r="D8" s="59" t="s">
        <v>67</v>
      </c>
      <c r="E8" s="35"/>
      <c r="F8" s="59" t="s">
        <v>44</v>
      </c>
      <c r="G8" s="35"/>
      <c r="H8" s="59" t="s">
        <v>45</v>
      </c>
    </row>
    <row r="9" spans="1:9" ht="22.5" customHeight="1">
      <c r="A9" s="29"/>
      <c r="B9" s="37"/>
      <c r="D9" s="35"/>
      <c r="E9" s="35"/>
      <c r="F9" s="35"/>
      <c r="G9" s="35"/>
      <c r="H9" s="35"/>
    </row>
    <row r="10" spans="1:9" ht="22.5" customHeight="1">
      <c r="A10" s="38" t="s">
        <v>68</v>
      </c>
      <c r="B10" s="37"/>
      <c r="D10" s="87">
        <v>2000000</v>
      </c>
      <c r="E10" s="88"/>
      <c r="F10" s="80">
        <v>-51630546</v>
      </c>
      <c r="G10" s="88"/>
      <c r="H10" s="80">
        <f>SUM(D10:F10)</f>
        <v>-49630546</v>
      </c>
    </row>
    <row r="11" spans="1:9" ht="22.5" customHeight="1">
      <c r="A11" s="38"/>
      <c r="D11" s="87"/>
      <c r="E11" s="87"/>
      <c r="F11" s="87"/>
      <c r="G11" s="87"/>
      <c r="H11" s="87"/>
    </row>
    <row r="12" spans="1:9" ht="22.5" customHeight="1">
      <c r="A12" s="33" t="s">
        <v>120</v>
      </c>
      <c r="B12" s="40"/>
      <c r="D12" s="89">
        <v>0</v>
      </c>
      <c r="E12" s="87"/>
      <c r="F12" s="90">
        <f>PL!G34</f>
        <v>-4437420</v>
      </c>
      <c r="G12" s="87"/>
      <c r="H12" s="90">
        <f>SUM(D12:F12)</f>
        <v>-4437420</v>
      </c>
    </row>
    <row r="13" spans="1:9" ht="22.5" customHeight="1">
      <c r="B13" s="40"/>
      <c r="D13" s="87"/>
      <c r="E13" s="87"/>
      <c r="F13" s="80"/>
      <c r="G13" s="87"/>
      <c r="H13" s="80"/>
    </row>
    <row r="14" spans="1:9" ht="22.5" customHeight="1">
      <c r="A14" s="38" t="s">
        <v>69</v>
      </c>
      <c r="B14" s="40"/>
      <c r="D14" s="87">
        <f>SUM(D10:D12)</f>
        <v>2000000</v>
      </c>
      <c r="E14" s="87"/>
      <c r="F14" s="80">
        <f>SUM(F10:F12)</f>
        <v>-56067966</v>
      </c>
      <c r="G14" s="87"/>
      <c r="H14" s="80">
        <f>SUM(H10:H12)</f>
        <v>-54067966</v>
      </c>
    </row>
    <row r="15" spans="1:9" ht="22.5" customHeight="1">
      <c r="D15" s="81"/>
      <c r="E15" s="81"/>
      <c r="F15" s="81"/>
      <c r="G15" s="81"/>
      <c r="H15" s="81"/>
    </row>
    <row r="16" spans="1:9" ht="22.5" customHeight="1">
      <c r="A16" s="33" t="s">
        <v>121</v>
      </c>
      <c r="B16" s="40"/>
      <c r="D16" s="89">
        <v>0</v>
      </c>
      <c r="E16" s="87"/>
      <c r="F16" s="90">
        <f>PL!E34</f>
        <v>2205530</v>
      </c>
      <c r="G16" s="87"/>
      <c r="H16" s="90">
        <f>SUM(D16:G16)</f>
        <v>2205530</v>
      </c>
      <c r="I16" s="60">
        <f>F16-PL!E34</f>
        <v>0</v>
      </c>
    </row>
    <row r="17" spans="1:9" ht="22.5" customHeight="1">
      <c r="B17" s="40"/>
      <c r="D17" s="87"/>
      <c r="E17" s="87"/>
      <c r="F17" s="80"/>
      <c r="G17" s="87"/>
      <c r="H17" s="80"/>
    </row>
    <row r="18" spans="1:9" ht="22.5" customHeight="1" thickBot="1">
      <c r="A18" s="38" t="s">
        <v>98</v>
      </c>
      <c r="D18" s="91">
        <f>SUM(D14:D16)</f>
        <v>2000000</v>
      </c>
      <c r="E18" s="87"/>
      <c r="F18" s="91">
        <f>SUM(F14:F16)</f>
        <v>-53862436</v>
      </c>
      <c r="G18" s="87"/>
      <c r="H18" s="91">
        <f>SUM(H14:H16)</f>
        <v>-51862436</v>
      </c>
      <c r="I18" s="61">
        <f>H18-FS!E66</f>
        <v>0</v>
      </c>
    </row>
    <row r="19" spans="1:9" ht="22.5" customHeight="1" thickTop="1">
      <c r="A19" s="42"/>
      <c r="B19" s="42"/>
      <c r="C19" s="63"/>
      <c r="D19" s="43"/>
      <c r="E19" s="43"/>
      <c r="F19" s="43"/>
      <c r="G19" s="43"/>
      <c r="H19" s="43"/>
    </row>
    <row r="20" spans="1:9" ht="22.5" customHeight="1">
      <c r="A20" s="42"/>
      <c r="B20" s="42"/>
      <c r="C20" s="63"/>
      <c r="D20" s="43"/>
      <c r="E20" s="43"/>
      <c r="F20" s="43"/>
      <c r="G20" s="43"/>
      <c r="H20" s="43"/>
    </row>
    <row r="21" spans="1:9" ht="22.5" customHeight="1">
      <c r="A21" s="42"/>
      <c r="B21" s="42"/>
      <c r="C21" s="63"/>
      <c r="D21" s="43"/>
      <c r="E21" s="43"/>
      <c r="F21" s="43"/>
      <c r="G21" s="43"/>
      <c r="H21" s="43"/>
    </row>
    <row r="22" spans="1:9" ht="22.5" customHeight="1">
      <c r="A22" s="39"/>
      <c r="B22" s="42"/>
      <c r="C22" s="63"/>
      <c r="D22" s="43"/>
      <c r="E22" s="43"/>
      <c r="F22" s="43"/>
      <c r="G22" s="43"/>
      <c r="H22" s="43"/>
    </row>
    <row r="23" spans="1:9" ht="22.5" customHeight="1">
      <c r="A23" s="42"/>
      <c r="B23" s="42"/>
      <c r="C23" s="63"/>
      <c r="D23" s="43"/>
      <c r="E23" s="43"/>
      <c r="F23" s="43"/>
      <c r="G23" s="43"/>
      <c r="H23" s="43"/>
    </row>
    <row r="24" spans="1:9" ht="22.5" customHeight="1">
      <c r="A24" s="42"/>
      <c r="B24" s="42"/>
      <c r="C24" s="63"/>
      <c r="D24" s="43"/>
      <c r="E24" s="43"/>
      <c r="F24" s="43"/>
      <c r="G24" s="43"/>
      <c r="H24" s="43"/>
    </row>
    <row r="25" spans="1:9" ht="22.5" customHeight="1">
      <c r="A25" s="108"/>
      <c r="B25" s="108"/>
      <c r="C25" s="108"/>
      <c r="D25" s="108"/>
      <c r="E25" s="108"/>
      <c r="F25" s="108"/>
      <c r="G25" s="108"/>
      <c r="H25" s="108"/>
    </row>
    <row r="26" spans="1:9" ht="22.5" customHeight="1">
      <c r="A26" s="64"/>
      <c r="B26" s="64"/>
      <c r="C26" s="64"/>
      <c r="D26" s="44"/>
      <c r="E26" s="44"/>
      <c r="F26" s="44"/>
      <c r="G26" s="44"/>
      <c r="H26" s="44"/>
    </row>
    <row r="27" spans="1:9" ht="22.5" customHeight="1">
      <c r="A27" s="109"/>
      <c r="B27" s="110"/>
      <c r="C27" s="110"/>
      <c r="D27" s="110"/>
      <c r="E27" s="110"/>
      <c r="F27" s="110"/>
      <c r="G27" s="110"/>
      <c r="H27" s="110"/>
    </row>
    <row r="28" spans="1:9" ht="22.5" customHeight="1">
      <c r="A28" s="108"/>
      <c r="B28" s="108"/>
      <c r="C28" s="108"/>
      <c r="D28" s="108"/>
      <c r="E28" s="108"/>
      <c r="F28" s="108"/>
      <c r="G28" s="108"/>
      <c r="H28" s="108"/>
    </row>
    <row r="29" spans="1:9" ht="22.5" customHeight="1">
      <c r="A29" s="108"/>
      <c r="B29" s="108"/>
      <c r="C29" s="108"/>
      <c r="D29" s="108"/>
      <c r="E29" s="108"/>
      <c r="F29" s="108"/>
      <c r="G29" s="108"/>
      <c r="H29" s="108"/>
    </row>
    <row r="45" spans="7:7" ht="18" customHeight="1">
      <c r="G45" s="61"/>
    </row>
    <row r="64" spans="10:10" ht="18" customHeight="1">
      <c r="J64" s="67">
        <f>G64-G21</f>
        <v>0</v>
      </c>
    </row>
  </sheetData>
  <mergeCells count="5">
    <mergeCell ref="D5:H5"/>
    <mergeCell ref="A25:H25"/>
    <mergeCell ref="A27:H27"/>
    <mergeCell ref="A28:H28"/>
    <mergeCell ref="A29:H29"/>
  </mergeCells>
  <pageMargins left="0.72" right="0.45" top="0.8" bottom="0.4" header="0.4" footer="0.3"/>
  <pageSetup paperSize="9" firstPageNumber="7" orientation="portrait" useFirstPageNumber="1" horizontalDpi="300" verticalDpi="300" r:id="rId1"/>
  <headerFooter>
    <oddFooter>&amp;L&amp;"Angsana New,Regular"&amp;13หมายเหตุประกอบงบการเงินเป็นส่วนหนึ่งของงบการเงินนี้&amp;R&amp;"Angsana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70"/>
  <sheetViews>
    <sheetView view="pageBreakPreview" topLeftCell="A60" zoomScale="130" zoomScaleNormal="140" zoomScaleSheetLayoutView="130" workbookViewId="0">
      <selection activeCell="A78" sqref="A78"/>
    </sheetView>
  </sheetViews>
  <sheetFormatPr defaultColWidth="9.140625" defaultRowHeight="22.5" customHeight="1"/>
  <cols>
    <col min="1" max="1" width="2.7109375" style="1" customWidth="1"/>
    <col min="2" max="2" width="50" style="1" customWidth="1"/>
    <col min="3" max="3" width="9.140625" style="27" customWidth="1"/>
    <col min="4" max="4" width="1.7109375" style="1" customWidth="1"/>
    <col min="5" max="5" width="15.85546875" style="27" customWidth="1"/>
    <col min="6" max="6" width="1.140625" style="1" customWidth="1"/>
    <col min="7" max="7" width="15" style="20" customWidth="1"/>
    <col min="8" max="8" width="11.140625" style="1" bestFit="1" customWidth="1"/>
    <col min="9" max="9" width="13" style="1" customWidth="1"/>
    <col min="10" max="10" width="12.140625" style="1" bestFit="1" customWidth="1"/>
    <col min="11" max="16384" width="9.140625" style="1"/>
  </cols>
  <sheetData>
    <row r="1" spans="1:8" ht="22.5" customHeight="1">
      <c r="A1" s="2" t="s">
        <v>0</v>
      </c>
      <c r="C1" s="11"/>
      <c r="D1" s="2"/>
      <c r="E1" s="11"/>
      <c r="F1" s="2"/>
      <c r="G1" s="2"/>
      <c r="H1" s="2"/>
    </row>
    <row r="2" spans="1:8" s="12" customFormat="1" ht="22.5" customHeight="1">
      <c r="A2" s="12" t="s">
        <v>70</v>
      </c>
      <c r="B2" s="1"/>
      <c r="C2" s="2"/>
      <c r="D2" s="2"/>
      <c r="E2" s="2"/>
      <c r="F2" s="2"/>
      <c r="G2" s="2"/>
      <c r="H2" s="2"/>
    </row>
    <row r="3" spans="1:8" ht="22.5" customHeight="1">
      <c r="A3" s="13" t="str">
        <f>PL!A3</f>
        <v>สำหรับปีสิ้นสุดวันที่ 31 ธันวาคม 2567</v>
      </c>
      <c r="C3" s="2"/>
      <c r="D3" s="2"/>
      <c r="E3" s="2"/>
      <c r="F3" s="2"/>
      <c r="G3" s="2"/>
      <c r="H3" s="2"/>
    </row>
    <row r="4" spans="1:8" ht="22.5" customHeight="1">
      <c r="A4" s="13"/>
      <c r="C4" s="14"/>
      <c r="D4" s="13"/>
      <c r="E4" s="14"/>
      <c r="F4" s="13"/>
      <c r="G4" s="15"/>
      <c r="H4" s="13"/>
    </row>
    <row r="5" spans="1:8" ht="18.75">
      <c r="B5" s="13"/>
      <c r="C5" s="15"/>
      <c r="D5" s="13"/>
      <c r="E5" s="106" t="s">
        <v>2</v>
      </c>
      <c r="F5" s="106"/>
      <c r="G5" s="106"/>
      <c r="H5" s="15"/>
    </row>
    <row r="6" spans="1:8" ht="22.5" customHeight="1">
      <c r="B6" s="13"/>
      <c r="C6" s="15"/>
      <c r="D6" s="13"/>
      <c r="E6" s="68">
        <v>2567</v>
      </c>
      <c r="F6" s="69"/>
      <c r="G6" s="68" t="s">
        <v>47</v>
      </c>
      <c r="H6" s="4"/>
    </row>
    <row r="7" spans="1:8" ht="22.5" customHeight="1">
      <c r="B7" s="13"/>
      <c r="C7" s="15"/>
      <c r="D7" s="13"/>
      <c r="E7" s="57"/>
      <c r="F7" s="16"/>
      <c r="G7" s="47"/>
      <c r="H7" s="4"/>
    </row>
    <row r="8" spans="1:8" ht="22.5" customHeight="1">
      <c r="A8" s="12" t="s">
        <v>71</v>
      </c>
      <c r="B8" s="13"/>
      <c r="C8" s="15"/>
      <c r="D8" s="13"/>
      <c r="E8" s="56"/>
      <c r="F8" s="13"/>
      <c r="G8" s="55"/>
      <c r="H8" s="4"/>
    </row>
    <row r="9" spans="1:8" ht="22.5" customHeight="1">
      <c r="A9" s="1" t="s">
        <v>99</v>
      </c>
      <c r="B9" s="13"/>
      <c r="C9" s="15"/>
      <c r="D9" s="13"/>
      <c r="E9" s="70">
        <f>PL!E28</f>
        <v>2638565</v>
      </c>
      <c r="F9" s="77"/>
      <c r="G9" s="70">
        <f>PL!G28</f>
        <v>-4437420</v>
      </c>
      <c r="H9" s="4"/>
    </row>
    <row r="10" spans="1:8" ht="22.5" customHeight="1">
      <c r="A10" s="1" t="s">
        <v>113</v>
      </c>
      <c r="B10" s="13"/>
      <c r="C10" s="15"/>
      <c r="D10" s="13"/>
      <c r="E10" s="76"/>
      <c r="F10" s="77"/>
      <c r="G10" s="70"/>
      <c r="H10" s="4"/>
    </row>
    <row r="11" spans="1:8" ht="22.5" customHeight="1">
      <c r="B11" s="1" t="s">
        <v>112</v>
      </c>
      <c r="C11" s="15"/>
      <c r="D11" s="13"/>
      <c r="E11" s="76"/>
      <c r="F11" s="77"/>
      <c r="G11" s="70"/>
      <c r="H11" s="4"/>
    </row>
    <row r="12" spans="1:8" ht="22.5" customHeight="1">
      <c r="A12" s="1" t="s">
        <v>58</v>
      </c>
      <c r="B12" s="13"/>
      <c r="C12" s="15"/>
      <c r="D12" s="13"/>
      <c r="E12" s="76">
        <v>714173</v>
      </c>
      <c r="F12" s="77"/>
      <c r="G12" s="76">
        <v>887147</v>
      </c>
      <c r="H12" s="4"/>
    </row>
    <row r="13" spans="1:8" ht="22.5" customHeight="1">
      <c r="A13" s="1" t="s">
        <v>104</v>
      </c>
      <c r="B13" s="13"/>
      <c r="C13" s="15"/>
      <c r="D13" s="13"/>
      <c r="E13" s="76">
        <v>379567</v>
      </c>
      <c r="F13" s="77"/>
      <c r="G13" s="76">
        <v>-212629</v>
      </c>
      <c r="H13" s="4"/>
    </row>
    <row r="14" spans="1:8" ht="22.5" customHeight="1">
      <c r="A14" s="1" t="s">
        <v>72</v>
      </c>
      <c r="B14" s="13"/>
      <c r="C14" s="15"/>
      <c r="D14" s="13"/>
      <c r="E14" s="76">
        <v>2</v>
      </c>
      <c r="F14" s="77"/>
      <c r="G14" s="76">
        <v>483</v>
      </c>
      <c r="H14" s="4"/>
    </row>
    <row r="15" spans="1:8" ht="22.5" customHeight="1">
      <c r="A15" s="1" t="s">
        <v>73</v>
      </c>
      <c r="B15" s="13"/>
      <c r="C15" s="15"/>
      <c r="D15" s="13"/>
      <c r="E15" s="76">
        <v>-4233</v>
      </c>
      <c r="F15" s="77"/>
      <c r="G15" s="76">
        <v>-8128</v>
      </c>
      <c r="H15" s="4"/>
    </row>
    <row r="16" spans="1:8" ht="22.5" customHeight="1">
      <c r="A16" s="1" t="s">
        <v>36</v>
      </c>
      <c r="B16" s="13"/>
      <c r="C16" s="15"/>
      <c r="D16" s="13"/>
      <c r="E16" s="76">
        <v>156160</v>
      </c>
      <c r="F16" s="77"/>
      <c r="G16" s="76">
        <v>249683</v>
      </c>
      <c r="H16" s="4"/>
    </row>
    <row r="17" spans="1:8" ht="22.5" customHeight="1">
      <c r="A17" s="1" t="s">
        <v>74</v>
      </c>
      <c r="B17" s="13"/>
      <c r="C17" s="15"/>
      <c r="D17" s="13"/>
      <c r="E17" s="76">
        <v>-4412</v>
      </c>
      <c r="F17" s="77"/>
      <c r="G17" s="76">
        <v>-932</v>
      </c>
      <c r="H17" s="4"/>
    </row>
    <row r="18" spans="1:8" ht="22.5" customHeight="1">
      <c r="A18" s="1" t="s">
        <v>63</v>
      </c>
      <c r="B18" s="13"/>
      <c r="C18" s="15"/>
      <c r="D18" s="13"/>
      <c r="E18" s="76">
        <v>1231667</v>
      </c>
      <c r="F18" s="77"/>
      <c r="G18" s="76">
        <f>-PL!G26</f>
        <v>1443152</v>
      </c>
      <c r="H18" s="4"/>
    </row>
    <row r="19" spans="1:8" ht="22.5" customHeight="1">
      <c r="A19" s="2" t="s">
        <v>75</v>
      </c>
      <c r="C19" s="15"/>
      <c r="D19" s="6"/>
      <c r="E19" s="92"/>
      <c r="F19" s="80"/>
      <c r="G19" s="92"/>
      <c r="H19" s="5"/>
    </row>
    <row r="20" spans="1:8" ht="22.5" customHeight="1">
      <c r="A20" s="1" t="s">
        <v>7</v>
      </c>
      <c r="C20" s="15"/>
      <c r="D20" s="6"/>
      <c r="E20" s="76">
        <v>-746423</v>
      </c>
      <c r="F20" s="80"/>
      <c r="G20" s="76">
        <v>-427534</v>
      </c>
      <c r="H20" s="5"/>
    </row>
    <row r="21" spans="1:8" ht="22.5" customHeight="1">
      <c r="A21" s="1" t="s">
        <v>8</v>
      </c>
      <c r="C21" s="15"/>
      <c r="D21" s="6"/>
      <c r="E21" s="76">
        <v>9014</v>
      </c>
      <c r="F21" s="80"/>
      <c r="G21" s="76">
        <v>19713</v>
      </c>
      <c r="H21" s="5"/>
    </row>
    <row r="22" spans="1:8" ht="22.5" customHeight="1">
      <c r="A22" s="1" t="s">
        <v>12</v>
      </c>
      <c r="C22" s="15"/>
      <c r="D22" s="6"/>
      <c r="E22" s="76">
        <v>-58003</v>
      </c>
      <c r="F22" s="80"/>
      <c r="G22" s="76">
        <v>30841</v>
      </c>
      <c r="H22" s="5"/>
    </row>
    <row r="23" spans="1:8" ht="22.5" customHeight="1">
      <c r="A23" s="4" t="s">
        <v>10</v>
      </c>
      <c r="C23" s="15"/>
      <c r="D23" s="6"/>
      <c r="E23" s="76">
        <v>11393</v>
      </c>
      <c r="F23" s="80"/>
      <c r="G23" s="76">
        <v>14468</v>
      </c>
      <c r="H23" s="5"/>
    </row>
    <row r="24" spans="1:8" ht="22.5" customHeight="1">
      <c r="A24" s="4" t="s">
        <v>23</v>
      </c>
      <c r="C24" s="15"/>
      <c r="D24" s="6"/>
      <c r="E24" s="76">
        <v>0</v>
      </c>
      <c r="F24" s="80"/>
      <c r="G24" s="76">
        <v>-14200</v>
      </c>
      <c r="H24" s="5"/>
    </row>
    <row r="25" spans="1:8" ht="22.5" customHeight="1">
      <c r="A25" s="4" t="s">
        <v>28</v>
      </c>
      <c r="C25" s="15"/>
      <c r="D25" s="6"/>
      <c r="E25" s="70">
        <v>-76301</v>
      </c>
      <c r="F25" s="80"/>
      <c r="G25" s="70">
        <v>-2296024</v>
      </c>
      <c r="H25" s="5"/>
    </row>
    <row r="26" spans="1:8" ht="22.5" customHeight="1">
      <c r="A26" s="4" t="s">
        <v>31</v>
      </c>
      <c r="C26" s="3"/>
      <c r="D26" s="4"/>
      <c r="E26" s="76">
        <v>94925</v>
      </c>
      <c r="F26" s="73"/>
      <c r="G26" s="76">
        <v>711065</v>
      </c>
      <c r="H26" s="10"/>
    </row>
    <row r="27" spans="1:8" ht="22.5" customHeight="1">
      <c r="A27" s="4" t="s">
        <v>32</v>
      </c>
      <c r="C27" s="3"/>
      <c r="D27" s="4"/>
      <c r="E27" s="76">
        <v>200263</v>
      </c>
      <c r="F27" s="73"/>
      <c r="G27" s="76">
        <v>6483</v>
      </c>
      <c r="H27" s="10"/>
    </row>
    <row r="28" spans="1:8" ht="22.5" customHeight="1">
      <c r="A28" s="4" t="s">
        <v>76</v>
      </c>
      <c r="C28" s="3"/>
      <c r="D28" s="4"/>
      <c r="E28" s="76">
        <v>265520</v>
      </c>
      <c r="F28" s="73"/>
      <c r="G28" s="76">
        <v>426321</v>
      </c>
      <c r="H28" s="10"/>
    </row>
    <row r="29" spans="1:8" ht="22.5" customHeight="1">
      <c r="A29" s="4" t="s">
        <v>77</v>
      </c>
      <c r="C29" s="3"/>
      <c r="D29" s="4"/>
      <c r="E29" s="76">
        <v>-561142</v>
      </c>
      <c r="F29" s="73"/>
      <c r="G29" s="76">
        <v>-304670</v>
      </c>
      <c r="H29" s="10"/>
    </row>
    <row r="30" spans="1:8" ht="22.5" customHeight="1">
      <c r="A30" s="2" t="s">
        <v>105</v>
      </c>
      <c r="C30" s="3"/>
      <c r="D30" s="4"/>
      <c r="E30" s="93">
        <f>SUM(E9:E29)</f>
        <v>4250735</v>
      </c>
      <c r="F30" s="73"/>
      <c r="G30" s="93">
        <f>SUM(G9:G29)</f>
        <v>-3912181</v>
      </c>
      <c r="H30" s="10"/>
    </row>
    <row r="31" spans="1:8" ht="22.5" customHeight="1">
      <c r="A31" s="2"/>
      <c r="C31" s="3"/>
      <c r="D31" s="4"/>
      <c r="E31" s="58"/>
      <c r="F31" s="4"/>
      <c r="G31" s="58"/>
      <c r="H31" s="10"/>
    </row>
    <row r="32" spans="1:8" ht="22.5" customHeight="1">
      <c r="A32" s="104"/>
      <c r="B32" s="104"/>
      <c r="C32" s="104"/>
      <c r="D32" s="104"/>
      <c r="E32" s="104"/>
      <c r="F32" s="104"/>
      <c r="G32" s="104"/>
      <c r="H32" s="4"/>
    </row>
    <row r="33" spans="1:8" ht="22.5" customHeight="1">
      <c r="A33" s="48"/>
      <c r="B33" s="48"/>
      <c r="C33" s="48"/>
      <c r="D33" s="48"/>
      <c r="E33" s="48"/>
      <c r="F33" s="48"/>
      <c r="G33" s="48"/>
      <c r="H33" s="4"/>
    </row>
    <row r="34" spans="1:8" ht="22.5" customHeight="1">
      <c r="A34" s="105"/>
      <c r="B34" s="105"/>
      <c r="C34" s="105"/>
      <c r="D34" s="105"/>
      <c r="E34" s="105"/>
      <c r="F34" s="105"/>
      <c r="G34" s="105"/>
      <c r="H34" s="4"/>
    </row>
    <row r="35" spans="1:8" ht="22.5" customHeight="1">
      <c r="A35" s="103"/>
      <c r="B35" s="103"/>
      <c r="C35" s="103"/>
      <c r="D35" s="103"/>
      <c r="E35" s="103"/>
      <c r="F35" s="103"/>
      <c r="G35" s="103"/>
      <c r="H35" s="4"/>
    </row>
    <row r="36" spans="1:8" ht="22.5" customHeight="1">
      <c r="A36" s="2" t="s">
        <v>0</v>
      </c>
      <c r="C36" s="3"/>
      <c r="D36" s="4"/>
      <c r="E36" s="58"/>
      <c r="F36" s="4"/>
      <c r="G36" s="18"/>
      <c r="H36" s="4"/>
    </row>
    <row r="37" spans="1:8" ht="22.5" customHeight="1">
      <c r="A37" s="12" t="s">
        <v>78</v>
      </c>
      <c r="C37" s="3"/>
      <c r="D37" s="4"/>
      <c r="E37" s="58"/>
      <c r="F37" s="4"/>
      <c r="G37" s="18"/>
      <c r="H37" s="4"/>
    </row>
    <row r="38" spans="1:8" ht="22.5" customHeight="1">
      <c r="A38" s="13" t="str">
        <f>A3</f>
        <v>สำหรับปีสิ้นสุดวันที่ 31 ธันวาคม 2567</v>
      </c>
      <c r="C38" s="3"/>
      <c r="D38" s="4"/>
      <c r="E38" s="58"/>
      <c r="F38" s="4"/>
      <c r="G38" s="18"/>
      <c r="H38" s="4"/>
    </row>
    <row r="39" spans="1:8" ht="22.5" customHeight="1">
      <c r="A39" s="2"/>
      <c r="C39" s="3"/>
      <c r="D39" s="4"/>
      <c r="E39" s="58"/>
      <c r="F39" s="4"/>
      <c r="G39" s="18"/>
      <c r="H39" s="4"/>
    </row>
    <row r="40" spans="1:8" ht="22.5" customHeight="1">
      <c r="A40" s="2"/>
      <c r="C40" s="3"/>
      <c r="D40" s="4"/>
      <c r="E40" s="106" t="s">
        <v>2</v>
      </c>
      <c r="F40" s="106"/>
      <c r="G40" s="106"/>
      <c r="H40" s="4"/>
    </row>
    <row r="41" spans="1:8" ht="22.5" customHeight="1">
      <c r="A41" s="2"/>
      <c r="C41" s="3"/>
      <c r="D41" s="4"/>
      <c r="E41" s="68">
        <f>E6</f>
        <v>2567</v>
      </c>
      <c r="F41" s="69"/>
      <c r="G41" s="68" t="str">
        <f>G6</f>
        <v>2566</v>
      </c>
      <c r="H41" s="4"/>
    </row>
    <row r="42" spans="1:8" ht="22.5" customHeight="1">
      <c r="C42" s="3"/>
      <c r="D42" s="4"/>
      <c r="E42" s="3"/>
      <c r="F42" s="4"/>
      <c r="G42" s="46"/>
      <c r="H42" s="4"/>
    </row>
    <row r="43" spans="1:8" ht="22.5" customHeight="1">
      <c r="A43" s="2" t="s">
        <v>79</v>
      </c>
      <c r="C43" s="3"/>
      <c r="D43" s="4"/>
      <c r="E43" s="3"/>
      <c r="F43" s="4"/>
      <c r="H43" s="4"/>
    </row>
    <row r="44" spans="1:8" ht="22.5" customHeight="1">
      <c r="A44" s="4" t="s">
        <v>80</v>
      </c>
      <c r="C44" s="3"/>
      <c r="D44" s="4"/>
      <c r="E44" s="76">
        <v>4412</v>
      </c>
      <c r="F44" s="73"/>
      <c r="G44" s="76">
        <v>932</v>
      </c>
      <c r="H44" s="4"/>
    </row>
    <row r="45" spans="1:8" ht="22.5" customHeight="1">
      <c r="A45" s="4" t="s">
        <v>81</v>
      </c>
      <c r="C45" s="3"/>
      <c r="D45" s="4"/>
      <c r="E45" s="76">
        <v>-133380</v>
      </c>
      <c r="F45" s="73"/>
      <c r="G45" s="76">
        <v>-229883</v>
      </c>
      <c r="H45" s="4"/>
    </row>
    <row r="46" spans="1:8" ht="22.5" customHeight="1">
      <c r="A46" s="4" t="s">
        <v>82</v>
      </c>
      <c r="C46" s="3"/>
      <c r="D46" s="4"/>
      <c r="E46" s="76">
        <v>4252</v>
      </c>
      <c r="F46" s="73"/>
      <c r="G46" s="76">
        <v>11214</v>
      </c>
      <c r="H46" s="4"/>
    </row>
    <row r="47" spans="1:8" ht="22.5" customHeight="1">
      <c r="A47" s="4" t="s">
        <v>83</v>
      </c>
      <c r="C47" s="3"/>
      <c r="D47" s="4"/>
      <c r="E47" s="76">
        <v>0</v>
      </c>
      <c r="F47" s="73"/>
      <c r="G47" s="76">
        <v>-21000</v>
      </c>
      <c r="H47" s="4"/>
    </row>
    <row r="48" spans="1:8" ht="22.5" customHeight="1">
      <c r="A48" s="2" t="s">
        <v>84</v>
      </c>
      <c r="C48" s="3"/>
      <c r="D48" s="4"/>
      <c r="E48" s="93">
        <f>SUM(E44:E47)</f>
        <v>-124716</v>
      </c>
      <c r="F48" s="73"/>
      <c r="G48" s="93">
        <f>SUM(G44:G47)</f>
        <v>-238737</v>
      </c>
      <c r="H48" s="4"/>
    </row>
    <row r="49" spans="1:9" ht="22.5" customHeight="1">
      <c r="A49" s="2"/>
      <c r="C49" s="3"/>
      <c r="D49" s="4"/>
      <c r="E49" s="76"/>
      <c r="F49" s="73"/>
      <c r="G49" s="73"/>
      <c r="H49" s="4"/>
    </row>
    <row r="50" spans="1:9" ht="22.5" customHeight="1">
      <c r="A50" s="2" t="s">
        <v>85</v>
      </c>
      <c r="C50" s="3"/>
      <c r="D50" s="4"/>
      <c r="E50" s="76"/>
      <c r="F50" s="73"/>
      <c r="G50" s="73"/>
      <c r="H50" s="4"/>
    </row>
    <row r="51" spans="1:9" ht="22.5" customHeight="1">
      <c r="A51" s="4" t="s">
        <v>86</v>
      </c>
      <c r="C51" s="3"/>
      <c r="D51" s="4"/>
      <c r="E51" s="76">
        <v>13168152</v>
      </c>
      <c r="F51" s="73"/>
      <c r="G51" s="76">
        <v>9760851</v>
      </c>
      <c r="H51" s="4"/>
    </row>
    <row r="52" spans="1:9" ht="22.5" customHeight="1">
      <c r="A52" s="4" t="s">
        <v>87</v>
      </c>
      <c r="C52" s="3"/>
      <c r="D52" s="4"/>
      <c r="E52" s="76">
        <v>-269570</v>
      </c>
      <c r="F52" s="73"/>
      <c r="G52" s="76">
        <v>-1360561</v>
      </c>
      <c r="H52" s="4"/>
    </row>
    <row r="53" spans="1:9" ht="22.5" customHeight="1">
      <c r="A53" s="4" t="s">
        <v>116</v>
      </c>
      <c r="C53" s="3"/>
      <c r="D53" s="4"/>
      <c r="E53" s="76">
        <v>-14820333</v>
      </c>
      <c r="F53" s="73"/>
      <c r="G53" s="76">
        <v>-3233591</v>
      </c>
      <c r="H53" s="4"/>
    </row>
    <row r="54" spans="1:9" ht="22.5" customHeight="1">
      <c r="A54" s="4" t="s">
        <v>88</v>
      </c>
      <c r="C54" s="3"/>
      <c r="D54" s="4"/>
      <c r="E54" s="70">
        <v>-500703</v>
      </c>
      <c r="F54" s="73"/>
      <c r="G54" s="70">
        <v>-495237</v>
      </c>
      <c r="H54" s="4"/>
    </row>
    <row r="55" spans="1:9" ht="22.5" customHeight="1">
      <c r="A55" s="4" t="s">
        <v>89</v>
      </c>
      <c r="C55" s="3"/>
      <c r="D55" s="4"/>
      <c r="E55" s="70">
        <v>-78244</v>
      </c>
      <c r="F55" s="73"/>
      <c r="G55" s="70">
        <v>-52183</v>
      </c>
      <c r="H55" s="4"/>
    </row>
    <row r="56" spans="1:9" ht="22.5" customHeight="1">
      <c r="A56" s="2" t="s">
        <v>122</v>
      </c>
      <c r="C56" s="3"/>
      <c r="D56" s="4"/>
      <c r="E56" s="93">
        <f>SUM(E51:E55)</f>
        <v>-2500698</v>
      </c>
      <c r="F56" s="73"/>
      <c r="G56" s="93">
        <f>SUM(G51:G55)</f>
        <v>4619279</v>
      </c>
      <c r="H56" s="4"/>
    </row>
    <row r="57" spans="1:9" ht="22.5" customHeight="1">
      <c r="A57" s="2"/>
      <c r="C57" s="3"/>
      <c r="D57" s="4"/>
      <c r="E57" s="86"/>
      <c r="F57" s="73"/>
      <c r="G57" s="73"/>
      <c r="H57" s="4"/>
    </row>
    <row r="58" spans="1:9" ht="22.5" customHeight="1">
      <c r="A58" s="2" t="s">
        <v>90</v>
      </c>
      <c r="C58" s="3"/>
      <c r="D58" s="4"/>
      <c r="E58" s="76">
        <f>E30+E48+E56</f>
        <v>1625321</v>
      </c>
      <c r="F58" s="76">
        <f>F30+F48+F56</f>
        <v>0</v>
      </c>
      <c r="G58" s="70">
        <f>G30+G48+G56</f>
        <v>468361</v>
      </c>
      <c r="H58" s="4"/>
    </row>
    <row r="59" spans="1:9" ht="22.5" customHeight="1">
      <c r="A59" s="2"/>
      <c r="C59" s="3"/>
      <c r="D59" s="4"/>
      <c r="E59" s="86"/>
      <c r="F59" s="73"/>
      <c r="G59" s="86"/>
      <c r="H59" s="4"/>
    </row>
    <row r="60" spans="1:9" ht="22.5" customHeight="1">
      <c r="A60" s="2" t="s">
        <v>91</v>
      </c>
      <c r="C60" s="3"/>
      <c r="D60" s="4"/>
      <c r="E60" s="82">
        <f>FS!G9</f>
        <v>944293</v>
      </c>
      <c r="F60" s="73"/>
      <c r="G60" s="82">
        <v>475932</v>
      </c>
      <c r="H60" s="4"/>
    </row>
    <row r="61" spans="1:9" ht="22.5" customHeight="1">
      <c r="A61" s="2"/>
      <c r="C61" s="3"/>
      <c r="D61" s="4"/>
      <c r="E61" s="76"/>
      <c r="F61" s="73"/>
      <c r="G61" s="76"/>
      <c r="H61" s="4"/>
    </row>
    <row r="62" spans="1:9" ht="22.5" customHeight="1" thickBot="1">
      <c r="A62" s="2" t="s">
        <v>92</v>
      </c>
      <c r="C62" s="3"/>
      <c r="D62" s="4"/>
      <c r="E62" s="94">
        <f>SUM(E58:E60)</f>
        <v>2569614</v>
      </c>
      <c r="F62" s="73"/>
      <c r="G62" s="94">
        <f>SUM(G58:G61)</f>
        <v>944293</v>
      </c>
      <c r="H62" s="50">
        <f>E62-FS!E9</f>
        <v>0</v>
      </c>
      <c r="I62" s="61">
        <f>G62-FS!G9</f>
        <v>0</v>
      </c>
    </row>
    <row r="63" spans="1:9" ht="22.5" customHeight="1" thickTop="1">
      <c r="A63" s="2"/>
      <c r="C63" s="3"/>
      <c r="D63" s="4"/>
      <c r="E63" s="86"/>
      <c r="F63" s="73"/>
      <c r="G63" s="73"/>
      <c r="H63" s="4"/>
    </row>
    <row r="64" spans="1:9" ht="22.5" customHeight="1">
      <c r="A64" s="72" t="s">
        <v>93</v>
      </c>
      <c r="C64" s="3"/>
      <c r="D64" s="4"/>
      <c r="E64" s="86"/>
      <c r="F64" s="73"/>
      <c r="G64" s="73"/>
      <c r="H64" s="4"/>
    </row>
    <row r="65" spans="1:16" ht="22.5" customHeight="1" thickBot="1">
      <c r="A65" s="19" t="s">
        <v>94</v>
      </c>
      <c r="C65" s="3"/>
      <c r="D65" s="4"/>
      <c r="E65" s="74">
        <v>0</v>
      </c>
      <c r="F65" s="73"/>
      <c r="G65" s="74">
        <v>1507240</v>
      </c>
      <c r="H65" s="4"/>
    </row>
    <row r="66" spans="1:16" ht="22.5" customHeight="1" thickTop="1">
      <c r="A66" s="2"/>
      <c r="C66" s="3"/>
      <c r="D66" s="4"/>
      <c r="E66" s="3"/>
      <c r="F66" s="4"/>
      <c r="G66" s="18"/>
      <c r="H66" s="4"/>
    </row>
    <row r="67" spans="1:16" ht="22.5" customHeight="1">
      <c r="A67" s="104"/>
      <c r="B67" s="104"/>
      <c r="C67" s="104"/>
      <c r="D67" s="104"/>
      <c r="E67" s="104"/>
      <c r="F67" s="104"/>
      <c r="G67" s="104"/>
      <c r="H67" s="19"/>
    </row>
    <row r="68" spans="1:16" ht="22.5" customHeight="1">
      <c r="A68" s="48"/>
      <c r="B68" s="48"/>
      <c r="C68" s="48"/>
      <c r="D68" s="48"/>
      <c r="E68" s="48"/>
      <c r="F68" s="48"/>
      <c r="G68" s="48"/>
      <c r="H68" s="4"/>
      <c r="I68" s="19"/>
      <c r="J68" s="19"/>
      <c r="K68" s="19"/>
      <c r="L68" s="19"/>
      <c r="M68" s="19"/>
      <c r="N68" s="19"/>
      <c r="O68" s="19"/>
      <c r="P68" s="19"/>
    </row>
    <row r="69" spans="1:16" ht="21.95" customHeight="1">
      <c r="A69" s="105"/>
      <c r="B69" s="105"/>
      <c r="C69" s="105"/>
      <c r="D69" s="105"/>
      <c r="E69" s="105"/>
      <c r="F69" s="105"/>
      <c r="G69" s="105"/>
      <c r="H69" s="4"/>
      <c r="I69" s="19"/>
      <c r="J69" s="19"/>
      <c r="K69" s="19"/>
      <c r="L69" s="19"/>
      <c r="M69" s="19"/>
      <c r="N69" s="19"/>
      <c r="O69" s="19"/>
      <c r="P69" s="19"/>
    </row>
    <row r="70" spans="1:16" ht="22.5" customHeight="1">
      <c r="A70" s="103"/>
      <c r="B70" s="103"/>
      <c r="C70" s="103"/>
      <c r="D70" s="103"/>
      <c r="E70" s="103"/>
      <c r="F70" s="103"/>
      <c r="G70" s="103"/>
      <c r="H70" s="4"/>
    </row>
  </sheetData>
  <mergeCells count="8">
    <mergeCell ref="A70:G70"/>
    <mergeCell ref="E40:G40"/>
    <mergeCell ref="A32:G32"/>
    <mergeCell ref="A35:G35"/>
    <mergeCell ref="E5:G5"/>
    <mergeCell ref="A67:G67"/>
    <mergeCell ref="A69:G69"/>
    <mergeCell ref="A34:G34"/>
  </mergeCells>
  <pageMargins left="0.9" right="0.37" top="0.8" bottom="0.4" header="0.4" footer="0.3"/>
  <pageSetup paperSize="9" firstPageNumber="8" orientation="portrait" useFirstPageNumber="1" r:id="rId1"/>
  <headerFooter>
    <oddFooter>&amp;L&amp;"Angsana New,Regular"&amp;13หมายเหตุประกอบงบการเงินเป็นส่วนหนึ่งของงบการเงินนี้&amp;R&amp;"Angsana New,Regular"&amp;13&amp;P</oddFooter>
  </headerFooter>
  <rowBreaks count="1" manualBreakCount="1">
    <brk id="35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969A1D5CBFB4489DB4514A8E49D4D5" ma:contentTypeVersion="10" ma:contentTypeDescription="Create a new document." ma:contentTypeScope="" ma:versionID="a88267a55de1320960a3cb78558bec71">
  <xsd:schema xmlns:xsd="http://www.w3.org/2001/XMLSchema" xmlns:xs="http://www.w3.org/2001/XMLSchema" xmlns:p="http://schemas.microsoft.com/office/2006/metadata/properties" xmlns:ns2="4db39eb1-ddb3-4d7e-9381-37b5981f60c0" xmlns:ns3="96a42dfb-e8f8-435c-b2f2-6ec055b8400a" targetNamespace="http://schemas.microsoft.com/office/2006/metadata/properties" ma:root="true" ma:fieldsID="2bdb2d5e3aa4a68ba389c050bfc82ece" ns2:_="" ns3:_="">
    <xsd:import namespace="4db39eb1-ddb3-4d7e-9381-37b5981f60c0"/>
    <xsd:import namespace="96a42dfb-e8f8-435c-b2f2-6ec055b840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9eb1-ddb3-4d7e-9381-37b5981f6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0fc080f-f364-4b2d-8d6e-faa31e5b1c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42dfb-e8f8-435c-b2f2-6ec055b8400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627a375-e082-4e30-a1ef-7cafa3bf4b60}" ma:internalName="TaxCatchAll" ma:showField="CatchAllData" ma:web="96a42dfb-e8f8-435c-b2f2-6ec055b840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b39eb1-ddb3-4d7e-9381-37b5981f60c0">
      <Terms xmlns="http://schemas.microsoft.com/office/infopath/2007/PartnerControls"/>
    </lcf76f155ced4ddcb4097134ff3c332f>
    <TaxCatchAll xmlns="96a42dfb-e8f8-435c-b2f2-6ec055b8400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FE0C11-7564-4925-AB35-2C10685051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b39eb1-ddb3-4d7e-9381-37b5981f60c0"/>
    <ds:schemaRef ds:uri="96a42dfb-e8f8-435c-b2f2-6ec055b840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A2FE1C-87DA-4DC0-AE09-2BC644ADB0E5}">
  <ds:schemaRefs>
    <ds:schemaRef ds:uri="http://schemas.microsoft.com/office/2006/metadata/properties"/>
    <ds:schemaRef ds:uri="http://schemas.microsoft.com/office/infopath/2007/PartnerControls"/>
    <ds:schemaRef ds:uri="4db39eb1-ddb3-4d7e-9381-37b5981f60c0"/>
    <ds:schemaRef ds:uri="96a42dfb-e8f8-435c-b2f2-6ec055b8400a"/>
  </ds:schemaRefs>
</ds:datastoreItem>
</file>

<file path=customXml/itemProps3.xml><?xml version="1.0" encoding="utf-8"?>
<ds:datastoreItem xmlns:ds="http://schemas.openxmlformats.org/officeDocument/2006/customXml" ds:itemID="{4D5F6BA6-8040-4144-91DC-3E949BE632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FS</vt:lpstr>
      <vt:lpstr>PL</vt:lpstr>
      <vt:lpstr>SE</vt:lpstr>
      <vt:lpstr>CF</vt:lpstr>
      <vt:lpstr>CF!Print_Area</vt:lpstr>
      <vt:lpstr>FS!Print_Area</vt:lpstr>
      <vt:lpstr>PL!Print_Area</vt:lpstr>
      <vt:lpstr>SE!Print_Area</vt:lpstr>
    </vt:vector>
  </TitlesOfParts>
  <Manager/>
  <Company>DIA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BTA</dc:creator>
  <cp:keywords/>
  <dc:description/>
  <cp:lastModifiedBy>Passarus Thannamkiat</cp:lastModifiedBy>
  <cp:revision/>
  <cp:lastPrinted>2025-02-21T16:49:31Z</cp:lastPrinted>
  <dcterms:created xsi:type="dcterms:W3CDTF">1998-09-16T09:49:24Z</dcterms:created>
  <dcterms:modified xsi:type="dcterms:W3CDTF">2025-03-05T01:52:20Z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0x01010047969A1D5CBFB4489DB4514A8E49D4D5</vt:lpwstr>
  </property>
  <property fmtid="{D5CDD505-2E9C-101B-9397-08002B2CF9AE}" pid="3" name="MediaServiceImageTags">
    <vt:lpwstr/>
  </property>
</Properties>
</file>